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0" windowHeight="11595"/>
  </bookViews>
  <sheets>
    <sheet name="表二" sheetId="1" r:id="rId1"/>
  </sheets>
  <definedNames>
    <definedName name="_xlnm._FilterDatabase" localSheetId="0" hidden="1">表二!$A$4:$T$125</definedName>
  </definedNames>
  <calcPr calcId="144525"/>
</workbook>
</file>

<file path=xl/sharedStrings.xml><?xml version="1.0" encoding="utf-8"?>
<sst xmlns="http://schemas.openxmlformats.org/spreadsheetml/2006/main" count="996" uniqueCount="294">
  <si>
    <t>叶城县2024年巩固拓展脱贫攻坚成果同乡村振兴项目完成情况统计表</t>
  </si>
  <si>
    <t>序号</t>
  </si>
  <si>
    <t>县市</t>
  </si>
  <si>
    <t>项目名称</t>
  </si>
  <si>
    <t>项目类别</t>
  </si>
  <si>
    <t>建设地点及主要内容</t>
  </si>
  <si>
    <t>本年度
计划投资
(万元)</t>
  </si>
  <si>
    <t>整合资金安排情况（万元）</t>
  </si>
  <si>
    <t>资金支出（万元）</t>
  </si>
  <si>
    <t>资金支出率（%）</t>
  </si>
  <si>
    <t>责任单位</t>
  </si>
  <si>
    <t>项目批次</t>
  </si>
  <si>
    <t>到户产业项目(分类)：参照到户产业项目月报表</t>
  </si>
  <si>
    <t>合计</t>
  </si>
  <si>
    <t>财政衔接
推进乡村
振兴补助
资金</t>
  </si>
  <si>
    <t>其他涉农整合资金</t>
  </si>
  <si>
    <t>地方政府一般债券资金</t>
  </si>
  <si>
    <t>地县资金</t>
  </si>
  <si>
    <t>其他资金</t>
  </si>
  <si>
    <t>已完工</t>
  </si>
  <si>
    <t>已竣工验收</t>
  </si>
  <si>
    <t>当前
形象
进度
 （%）</t>
  </si>
  <si>
    <t>叶城县</t>
  </si>
  <si>
    <t>叶城县2024年依提木孔镇12村温室大棚建设项目</t>
  </si>
  <si>
    <t>产业发展</t>
  </si>
  <si>
    <t>项目总投资：2000万元。
建设内容：新建温室大棚40000平方米，折合50*10米标准温室大棚80座，25万元/座，及附属配套建设。</t>
  </si>
  <si>
    <t>是</t>
  </si>
  <si>
    <t>农业农村局</t>
  </si>
  <si>
    <t>第一批</t>
  </si>
  <si>
    <t>叶城县2024年依提木孔镇23村温室大棚建设项目</t>
  </si>
  <si>
    <t>项目总投资：2500万元。
建设内容：新建温室大棚50000平方米，折合50*10米标准温室大棚100座，25万元/座，及附属配套建设。</t>
  </si>
  <si>
    <t>叶城县2024年依提木孔镇23村设施农业建设项目</t>
  </si>
  <si>
    <t>项目总投资：1750万元。
建设内容：新建温室大棚35000平方米，折合50*10米标准温室大棚70座，25万元/座，及附属配套建设。</t>
  </si>
  <si>
    <t>叶城县2024年依提木孔镇24村温室大棚建设项目</t>
  </si>
  <si>
    <t>项目总投资：2375万元。
建设内容：新建温室大棚47500平方米，折合50*10米标准温室大棚95座，25万元/座，及附属配套建设。</t>
  </si>
  <si>
    <t>叶城县2024年依提木孔镇24村设施农业建设项目</t>
  </si>
  <si>
    <t>叶城县2024年洛克乡8村示范村乡村建设项目</t>
  </si>
  <si>
    <t>叶城县2024年恰尔巴格镇13村温室大棚建设项目</t>
  </si>
  <si>
    <t>项目总投资：1850万元。
建设内容：新建温室大棚36855平方米，折合50*10米标准温室大棚约74座，25万元/座，及附属配套建设。</t>
  </si>
  <si>
    <t>叶城县2024年恰尔巴格镇5村温室大棚建设项目</t>
  </si>
  <si>
    <t>项目总投资：1825万元。
建设内容：新建温室大棚36660平方米，折合50*10米标准温室大棚约73座，25万元/座，及附属配套建设。</t>
  </si>
  <si>
    <t>叶城县2024年恰尔巴格镇7村温室大棚建设项目</t>
  </si>
  <si>
    <t>项目总投资：1850万元。
建设内容：新建温室大棚37050平方米，折合50*10米标准温室大棚约74座，25万元/座，及附属配套建设。</t>
  </si>
  <si>
    <t>叶城县2024年恰尔巴格镇6村温室大棚建设项目</t>
  </si>
  <si>
    <t>项目总投资：1975万元。
建设内容：新建温室大棚39435平方米，折合50*10米标准温室大棚约79座，25万元/座，及附属配套建设。</t>
  </si>
  <si>
    <t>叶城县2024年吐古其乡15村温室大棚建设项目</t>
  </si>
  <si>
    <t>项目总投资：1000万元。
建设内容：新建温室大棚20000平方米，折合50*10米标准温室大棚40座，25万元/座，及附属配套建设。</t>
  </si>
  <si>
    <t>叶城县2024年吐古其乡12村温室大棚建设项目</t>
  </si>
  <si>
    <t>叶城县2024年吐古其乡8村温室大棚建设项目</t>
  </si>
  <si>
    <t>项目总投资：2250万元。
建设内容：新建温室大棚45000平方米，折合50*10米标准温室大棚90座，25万元/座，及附属配套建设。</t>
  </si>
  <si>
    <t>叶城县2024年白杨镇温室大棚建设项目</t>
  </si>
  <si>
    <t>项目总投资：2975万元。
建设内容：新建温室大棚59500平方米，折合50*10米标准温室大棚119座，25万元/座，及附属配套建设。</t>
  </si>
  <si>
    <t>叶城县2024年阿克塔什镇种植业基地配套建设项目</t>
  </si>
  <si>
    <t>项目总投资：950万元
建设内容：新建0.2-0.5m³/s矩型渠4.4公里及附属配套；新建0.8-1m³/s矩型渠1公里及附属配套，修建25000m³混凝土沉砂池及附属配套。
建设地点：阿克塔什镇</t>
  </si>
  <si>
    <t>叶城县2024年白杨镇种植业基地配套建设项目</t>
  </si>
  <si>
    <t>项目总投资：665万元
建设内容：新建0.3-0.8m3/s防渗渠9.71公里。
建设地点：白杨镇1村、2村、8村、9村</t>
  </si>
  <si>
    <t>叶城县2024年伯西热克镇种植业基地配套建设项目</t>
  </si>
  <si>
    <t>项目总投资：995万元。
建设内容：新建0.2-1.0m³/s防渗渠14.15km。
建设地点：1村、10村、12村、13村。</t>
  </si>
  <si>
    <t>叶城县2024年江格勒斯乡种植业基地配套建设项目</t>
  </si>
  <si>
    <t>项目总投资：595万元
建设内容：新建0.3-0.8m3/s防渗渠8.5公里。
建设地点：江格勒斯乡巴格艾日克（2）村、博斯坦（7）村、兰干（9）村、古勒巴格（10）村、夏勒迪壤（12）村</t>
  </si>
  <si>
    <t>叶城县2024年柯克亚乡种植业基地配套建设项目</t>
  </si>
  <si>
    <t>项目总投资：395万元
建设内容：新建0.2-0.8m³/s防渗渠5.2公里。
建设地点：柯克亚乡4村、2村</t>
  </si>
  <si>
    <t>叶城县2024年棋盘乡种植业基地配套建设项目</t>
  </si>
  <si>
    <t>项目总投资：395万元
建设内容：棋盘乡14村新建0.2-0.8m³/s防渗渠5.8公里,68.1万元/公里。
建设地点：棋盘乡14村</t>
  </si>
  <si>
    <t>叶城县2024年恰尔巴格镇种植业基地配套建设项目</t>
  </si>
  <si>
    <t>项目总投资：490万元
建设内容：新建0.2-0.8m³/s防渗渠7公里，70万元/公里，其中：2村0.04公里，3村0.3公里、4村1.3公里、10村2.1公里、11村1.1公里、12村0.7公里、14村1.46公里，并配套渠系建筑物。
建设地点：恰尔巴格镇2村、3村、4村、10村、11村、12村、14村</t>
  </si>
  <si>
    <t>叶城县2024年恰其库木管理区种植业基地配套建设项目</t>
  </si>
  <si>
    <t>项目总投资：390万元
建设内容：新建0.2-0.8m³/s防渗渠4.8公里及其配套设施。
建设地点：恰其库木管理区5村</t>
  </si>
  <si>
    <t>叶城县2024年河园镇种植业基地配套建设项目</t>
  </si>
  <si>
    <t>第一批：
项目总投资：510万元
建设内容：新建0.3-1m³/s防渗渠6.9公里及渠系建筑物附属设施等。
建设地点：河园镇17村
第二批：
项目资金：390万元
建设内容：新建0.2-0.8m³/s防渗渠5.5公里,并配套水闸、农桥等渠系建筑物。</t>
  </si>
  <si>
    <t>第一批、第二批</t>
  </si>
  <si>
    <t>叶城县2024年铁提乡种植业基地配套建设项目</t>
  </si>
  <si>
    <t>项目总投资：1198万元
第一批：项目投资：800万元
建设内容：新建0.2-0.8m³/s防渗渠11.21公里，其中：1村3.11公里，3村1.63公里、4村1.27公里、9村5.2公里。
建设地点：铁提乡1村、3村、4村、9村
第二批：项目投资398万元
建设内容：新建0.2-0.8m³/s防渗渠5.3公里及配套渠系建筑物。</t>
  </si>
  <si>
    <t>叶城县2024年乌吉热克乡种植业基地配套建设项目</t>
  </si>
  <si>
    <t>项目总投资：1895万元
第一批：项目投资：1500万元
建设内容：新建0.2-0.8m³/s防渗渠20.28公里防渗渠及配套设施。其中，3村1.6公里，4村4.2公里，5村2.1公里，6村2.6公里，7村2.2公里，10村2.4公里，11村2.28公里，12村2.9公里。
建设地点：乌吉热克乡3村，4村，5村，6村，7村，10村，11村，12村。
第二批：项目投资395万元
建设内容：新建0.3-0.8m³/s防渗渠5公里,并配套水闸、农桥等渠系建筑物。</t>
  </si>
  <si>
    <t>叶城县2024年乌夏巴什镇种植业基地配套建设项目</t>
  </si>
  <si>
    <t>第一批：
项目总投资：385万元
建设内容：新建0.2-0.5m³/s防渗渠5.5公里，70万元/公里，并配套水闸、农桥等渠系建筑物。其中14村渠道1.5公里，15村渠道2.6公里，18村渠道1.4公里。
建设地点：乌夏巴什镇14村、15村、18村
第二批（县级配套）：
项目投资355万元，本次安排资金241万元。
建设内容：修建0.2-0.8m³/s流量防渗渠4公里，及配套设施。
建设地点：乌夏巴什镇6村</t>
  </si>
  <si>
    <t>叶城县2024年夏合甫乡种植业基地配套建设项目</t>
  </si>
  <si>
    <t>项目总投资：600万元
建设内容：新建0.2-0.5m³/s防渗渠10公里，60万元/公里。
建设地点：夏合甫乡5村、12村、17村</t>
  </si>
  <si>
    <t>叶城县2024年依力克其乡种植业基地配套建设项目</t>
  </si>
  <si>
    <t>项目总投资：680万元
建设内容：新建0.2-0.8m³/s防渗渠10公里，68万元/公里，其中：5村5公里、13村5公里。
建设地点：依力克其乡5村、13村</t>
  </si>
  <si>
    <t>叶城县2024年依提木孔镇种植业基地配套建设项目</t>
  </si>
  <si>
    <t>项目总投资：700万元。
建设内容：新建0.2-1m³/s防渗渠10公里，70万元/公里。
建设地点：依提木孔镇辖区</t>
  </si>
  <si>
    <t>叶城县2024年宗朗乡种植业基地配套建设项目</t>
  </si>
  <si>
    <t>项目资金：700万元
建设内容：新建0.2-0.8m³/s防渗渠10公里,并配套水闸、农桥等渠系建筑物，70万元/公里。
建设地点：宗朗乡1村、2村、3村、4村、5村</t>
  </si>
  <si>
    <t>叶城县2024年保鲜冷藏库改造项目</t>
  </si>
  <si>
    <t>项目总投资：194.7万元
第一批：项目总投资：154万元
建设内容：夏合甫乡园艺社区15座保鲜库更换冷风机30台，配套电缆线、架子及配件更换。配备电动叉车2台，塑料周转筐1万个。
建设地点：夏合甫乡园艺社区
第二批：项目总投资40.7万元，本次安排资金3万元。
建设内容：用于夏合甫乡园艺社区保鲜冷藏库库顶改造提升、下水管道修复等其他附属设施改造提升。</t>
  </si>
  <si>
    <t>叶城县2024年洛克乡2村示范村林果提质增效建设项目</t>
  </si>
  <si>
    <t>项目总投资：75万元
建设内容：林果提质增效1000亩，每亩补助750元，包含复合肥、尿素、修剪、嫁接等
建设地点：洛克乡2村</t>
  </si>
  <si>
    <t>核桃产业化发展中心</t>
  </si>
  <si>
    <t>林果业</t>
  </si>
  <si>
    <t>叶城县2024年乌吉热克乡土地碎片化整理项目</t>
  </si>
  <si>
    <t>项目总投资：970万元
建设内容：实施土地碎片化整理6467.89亩。
建设地点：乌吉热克乡阿亚格硝尔艾日克（5）村、巴格艾日克（6）村、巴什阿瓦提（7）村、阿亚格阿瓦提（8）村</t>
  </si>
  <si>
    <t>种植业</t>
  </si>
  <si>
    <t>叶城县2024年恰其库木管理区土地碎片化整理项目</t>
  </si>
  <si>
    <t>项目总投资：250.48万元
建设内容：实施土地碎片化整理3047.45亩。
建设地点：恰其库木管理区英协海尔（3）村</t>
  </si>
  <si>
    <t>叶城县2024年吐古其乡土地碎片化整理项目</t>
  </si>
  <si>
    <t>项目总投资：890万元
建设内容：实施土地碎片化整理7385.75亩。
建设地点：吐古其乡阿亚格苏盖特艾日克（7）村、拜什盖买（16）村、阔纳托喀依艾格勒（4）村</t>
  </si>
  <si>
    <t>叶城县2024年江格勒斯乡土地碎片化整理项目</t>
  </si>
  <si>
    <t>项目总投资：640.57万元
第一批：
项目投资：170万元
建设内容：实施土地碎片化整理2911.52亩。
建设地点：江格勒斯乡兰干（9）村、柯克吉格迪（15）村项目
第二批：投资470.57万元
建设内容：实施土地碎片化整理3294.181亩。</t>
  </si>
  <si>
    <t>叶城县洛克乡2024年土地碎片化整理项目</t>
  </si>
  <si>
    <t>项目总投资：1695万元
第一批：项目总投资：1138万元
建设内容：实施土地碎片化整理7586.65亩。
建设地点：洛克乡江格勒吐格曼（1）村、洛克（4）村、康开其克（8）村、英艾日克（9）村
第二批：项目投资557万元
建设内容：实施土地碎片化整理3716亩。</t>
  </si>
  <si>
    <t>叶城县2024年核桃油高值化精深加工建设项目</t>
  </si>
  <si>
    <t>项目总投资：900万元
项目建设内容：建设1200m³筒仓1个，200m³油罐2个，40m³成品油罐6个，核桃油高值化生产线4条，包含：1.10000吨/年核桃油预处理、冷压榨生产线；2.3000吨/年核桃油无水脱胶、脱色、脱臭、脱蜡精炼生产线；3.2000吨/年核桃油薄膜蒸发+分子蒸馏脱塑、脱酸生产线；4.2000吨/年小包装核桃油灌装生产线。
项目建设地点：恰尔巴格镇8村</t>
  </si>
  <si>
    <t>工业园区管委会</t>
  </si>
  <si>
    <t>叶城县2024年核桃精深加工厂建设项目</t>
  </si>
  <si>
    <t>项目总投资：1700万元
项目建设内容：建设核桃精深加工厂一座，建设厂房10000平方米及附属设施。
项目建设地点：恰尔巴格镇8村</t>
  </si>
  <si>
    <t>叶城县2024年核桃精深加工厂建设项目（二期）</t>
  </si>
  <si>
    <t>项目总投资1600万元，本次安排资金1590万元。
建设内容：核桃精深加工生产线2条，投资1220万元，计划采购壳果生产线（核桃、开心果、巴旦木50T/D），配套洗果机、开口设备、杀青预烘设备、入味设备、成品烘烤设备等54台；计划采购果仁生产线（盐焗果仁50T/D、浅粉裹粉果仁26T/D），配套前裹粉系统、后裹粉系统、盐焗入味果仁烘烤系统等设备30台。增加核桃精深加工厂厂区附属，投资380万元，实施道路及硬化1.7万平方米，配套供、排水管网、电力设施等。</t>
  </si>
  <si>
    <t>叶城县2024年小额贷款贴息</t>
  </si>
  <si>
    <t>小额贷款贴息投资1000万元。</t>
  </si>
  <si>
    <t>叶城县2024年临时性公益岗位补助项目</t>
  </si>
  <si>
    <t>就业增收</t>
  </si>
  <si>
    <t>叶城县开发608个临时性公益岗位，每个公益岗位每月补助1620元，资金1181.952万元。</t>
  </si>
  <si>
    <t>人社局</t>
  </si>
  <si>
    <t>就业创业</t>
  </si>
  <si>
    <t>叶城县2024年农村道路管护人员补助</t>
  </si>
  <si>
    <t>农村道路日常养护补助资金项目，为1579个护路员发放补贴，资金1894.8万元。</t>
  </si>
  <si>
    <t>交通局</t>
  </si>
  <si>
    <t>叶城县2024年吐古其乡14村重点示范村乡村建设项目</t>
  </si>
  <si>
    <t>乡村建设行动</t>
  </si>
  <si>
    <t>项目总投资：2300万元，本次安排衔接资金1300万元。
建设内容：1、新建污水管网10公里，修建化粪池，并配套检查井及接户管等附属设施；2、新建生产车间6003.58平方米，配套水、电、消防及基础设施提升改造；3、乡村振兴示范村规划编制
建设地点：吐古其乡14村</t>
  </si>
  <si>
    <t>住建局、工业园区管委会</t>
  </si>
  <si>
    <t>叶城县2024年柯克亚乡5村重点示范村乡村建设项目</t>
  </si>
  <si>
    <t>项目总投资：1447.9万元，本次安排衔接资金447.9万元。
建设内容：建设污水管网3.5公里，配套玻璃钢化粪池100立方米、检查井140座、吸粪车1辆等设施；养殖示范综合区建设，新建棚圈1000平方米，饲料加工棚500平方米及配套附属设施；民宿改造20户；广场及周边硬化1200平方米及附属设施，采购垃圾回收箱8个、垃圾运输车1辆；乡村振兴示范村规划编制。
建设地点：柯克亚乡5村</t>
  </si>
  <si>
    <t>住建局、文旅局、畜牧园区管委会</t>
  </si>
  <si>
    <t>叶城县2024年夏合甫乡13村重点示范村乡村建设项目</t>
  </si>
  <si>
    <t>项目总投资：1442.5万元，本次安排衔接资金869.7495万元。
建设内容：核桃高产示范园1500亩，实施修剪、嫁接、疏密、肥料等林果提质增效，资金112.5万元；建设1000平方米棚圈1座配套附属设施，资金100万元；建设灌溉管网2.5公里配套沉砂池、泵房等设施，资金30万元；建设500亩苗木种植基地及路渠配套，资金100万元；建设污水管网15公里，资金900万元；村组巷道建设8.6公里，资金200万元；乡村振兴示范村规划编制。
建设地点：夏合甫乡13村</t>
  </si>
  <si>
    <t>住建局、农业农村局、畜牧园区管委会、交通局</t>
  </si>
  <si>
    <t>叶城县2024年阿克塔什镇5村示范村乡村建设项目</t>
  </si>
  <si>
    <t>项目总投资：200万元
建设内容：新建柏油路5公里，40万元/公里。
建设地点：阿克塔什镇5村</t>
  </si>
  <si>
    <t>叶城县2024年巴仁乡2村示范村乡村建设项目</t>
  </si>
  <si>
    <t>项目总投资：350万元
建设内容：建设5公里污水管网，70万/公里,涉及163户。
建设地点：巴仁乡2村</t>
  </si>
  <si>
    <t>住建局</t>
  </si>
  <si>
    <t>叶城县2024年白杨镇3村示范村乡村建设项目</t>
  </si>
  <si>
    <t>项目总投资：402万元
建设内容：铺设排水主管网约6.7公里，修建化粪池、检查井等配套附属设施。
建设地点：白杨镇3村</t>
  </si>
  <si>
    <t>叶城县2024年白杨镇10村示范村乡村建设项目</t>
  </si>
  <si>
    <t>项目总投资：522万元
建设内容：铺设排水管网约8.7公里，修建化粪池、检查井等配套附属设施
建设地点：白杨镇10村</t>
  </si>
  <si>
    <t>叶城县2024年伯西热克镇19村示范村乡村建设项目</t>
  </si>
  <si>
    <t>项目总投资：390万元
建设内容：新建防渗渠1.3公里，农桥9座。对97户农户进行污水处理改造，修建化粪池及其他附属设施。
建设地点：伯西热克镇19村</t>
  </si>
  <si>
    <t>农业农村局、住建局</t>
  </si>
  <si>
    <t>叶城县2024年伯西热克镇16村示范村乡村建设项目</t>
  </si>
  <si>
    <t>项目总投资：714万元
建设内容：新建污水管网10公里，配套检查井等附属设施，涉及346户。
建设地点：伯西热克镇16村</t>
  </si>
  <si>
    <t>叶城县2024年江格勒斯乡5村示范村建设项目</t>
  </si>
  <si>
    <t>项目总投资：720万元
建设内容：铺设排水管网约12公里，修建化粪池、检查井等配套附属设施。
建设地点：江格勒斯乡5村</t>
  </si>
  <si>
    <t>叶城县2024年柯克亚乡1村示范村乡村建设项目</t>
  </si>
  <si>
    <t>项目总投资：110万元
建设内容：70户进行污水处理整治修建化粪池检查井及化粪池等配套设施，管网长度1.6公里。
建设地点：柯克亚乡1村</t>
  </si>
  <si>
    <t>叶城县2024年恰其库木管理区2村示范村乡村建设项目</t>
  </si>
  <si>
    <t>项目总投资：700万元
建设内容：铺设污水处理管道12.26公里，配套附属设施。
建设地点：恰其库木管理区恰其库木（2）村</t>
  </si>
  <si>
    <t>叶城县2024年河园镇10村示范村乡村建设项目</t>
  </si>
  <si>
    <t>项目总投资：360万元
建设内容：新建污水管网主管网6公里，配套检查井等附属设施，涉及244户；
建设地点：河园镇10村</t>
  </si>
  <si>
    <t>叶城县2024年河园镇11村示范村乡村建设项目</t>
  </si>
  <si>
    <t>项目总投资：402万元
建设内容：新建污水管网主管网6.7公里，配套检查井等附属设施，涉及233户；
建设地点：河园镇11村</t>
  </si>
  <si>
    <t>叶城县2024年铁提乡5村示范村乡村建设项目</t>
  </si>
  <si>
    <t>项目总投资：285万元
建设内容：铺设排水主管网约5公里，配套附属设施等，涉及户数约187户。
建设地点：铁提乡5村</t>
  </si>
  <si>
    <t>叶城县2024年铁提乡6村示范村乡村建设项目</t>
  </si>
  <si>
    <t>项目总投资：362万元
建设内容：铺设排水主管网约6.7公里，配套附属设施等，涉及户数约309户。
建设地点：铁提乡6村</t>
  </si>
  <si>
    <t>叶城县2024年吐古其乡阿克塔什（6）村示范村乡村建设项目</t>
  </si>
  <si>
    <t>项目总投资：610万元。                                            
建设内容：新建污水管网10.2公里，修建化粪池并配套检查井及接户管等附属设施。
建设地点：吐古其乡6村</t>
  </si>
  <si>
    <t>叶城县2024年吐古其乡英托喀依艾格勒（5）村示范村乡村建设项目</t>
  </si>
  <si>
    <t>项目总投资：650万元。                                            
建设内容：新建污水管网10.8公里，修建化粪池并配套检查井及接户管等附属设施。
建设地点：吐古其乡5村</t>
  </si>
  <si>
    <t>叶城县2024年乌吉热克乡5村示范村建设项目</t>
  </si>
  <si>
    <t>项目总投资：594万元。
建设内容：对全村农户污水管网及配套附属设施建设。新建8.2公里污水管网，配套检查井等附属设施，并穿越道路、硬化路面恢复、局部零星修缮等。
建设地点：乌吉热克乡5村</t>
  </si>
  <si>
    <t>叶城县2024年乌吉热克乡14村示范村乡村建设项目</t>
  </si>
  <si>
    <t>项目总投资：550万元
建设内容：新建9.1km污水管网及280户入户管网设施，配套检查井，并对穿越道路、硬化路面及渠道进行恢复。
建设地点：乌吉热克乡14村</t>
  </si>
  <si>
    <t>叶城县乌夏巴什镇9村示范村乡村建设项目</t>
  </si>
  <si>
    <t>项目总投资：598万元                                                                                                                                                                                                                                                               建设内容：1、建设3.7公里污水管网，并配套化粪池、检查井等附属设施，涉及142户；
2、新建0.2-0.8m³/s防渗渠4.5公里，并配套水闸、农桥等渠系建筑物。
建设地点：乌夏巴什镇9村</t>
  </si>
  <si>
    <t>住建局、农业农村局</t>
  </si>
  <si>
    <t>叶城县2024年依力克其乡16村示范村乡村建设项目</t>
  </si>
  <si>
    <t>项目总投资：460万元
建设内容：新建特色产业（西梅、恐龙蛋、桃子、甜玉米等）生产车间1座，占地约8亩，其中：建设1500㎡彩钢房1座，建设1200㎡车间1座，地面硬化2500㎡及附属设施配套。
建设地点：依力克其乡16村</t>
  </si>
  <si>
    <t>叶城县2024年依提木孔镇25村示范村乡村建设项目</t>
  </si>
  <si>
    <t>项目总投资：487.5万元
建设内容：新建排水管网7.5公里，配套化粪池等附属配套设施。
建设地点：依提木孔镇25村</t>
  </si>
  <si>
    <t>叶城县2024年依提木孔镇27村示范村乡村建设项目</t>
  </si>
  <si>
    <t>项目总投资：325万元
建设内容：新建污水管网5公里，配套化粪池及附属配套设施。
建设地点：依提木孔镇27村</t>
  </si>
  <si>
    <t>叶城县2024年宗朗乡清泉1村示范村建设项目</t>
  </si>
  <si>
    <t>项目资金：360万元
建设内容：新建污水管网5.2公里，配套检查井等附属设施，涉及120户。
建设地点：宗朗乡1村</t>
  </si>
  <si>
    <t>叶城县2024年道路建设项目</t>
  </si>
  <si>
    <t>项目总投资：1157万元
项目建设内容：修建道路10.51KM。
项目建设地点：西合休乡2村
少数民族资金结余：江格勒斯乡道路建设项目，资金180万元。</t>
  </si>
  <si>
    <t>叶城县2024年夏合甫乡园艺社区农村污水处理建设项目</t>
  </si>
  <si>
    <t>项目总投资：490万元。
建设内容：园艺社区下水道管网一系列配套，污水集中处理点进行维修改造，其中修建化粪池1000m³，新建下水主管网7公里、入户管网1公里，12m³吸污车1台。
建设地点：夏合甫乡园艺社区</t>
  </si>
  <si>
    <t>叶城县2024年宗朗乡农业产业基础设施配套建设项目</t>
  </si>
  <si>
    <t>项目总投资724万元
第一批：项目投资：395万元
项目建设内容：新建沉砂池1座，占地90亩，预计总池容12万m³。
项目建设地点：宗朗乡5村
第二批：项目投资：329万元
项目建设内容：新建调节蓄水池一座（容积约4.5万方），占地约30亩，并配套相关基础附属设施。
结余第二批：项目总投资380万元，本次安排资金378.763956万元。
建设内容：对原有车间进行无菌车间改造及相关附属设施，采购石榴汁生产线一套，包含捡果台、提升机、清洗机、毛棍清洗机、过水提升机、风干设备、石榴剥皮去籽机振动筛一组、石榴榨汁机、过滤机、调配罐、冷水罐、储存罐等设备。
项目总投资180万元。
建设内容：种植石榴900亩，2000元/亩。</t>
  </si>
  <si>
    <t>叶城县2024年洛克乡康开其克（8）村农村供水保障工程</t>
  </si>
  <si>
    <t>项目总投资：234.81万元
建设内容：更换及改造管道17.903公里，均为PE100级。（其中DN160的PE管2.435公里，DN90的PE管0.67公里，压力等级为0.8Mpa；DN75的PE管4.779公里，DN63的PE管3.703公里，DN50的2.416公里，DN75～DN50的压力等级为1.0Mpa；入户管DN20的3.9公里，压力等级为1.6Mpa）。更换及改造管道涉及农户280户，管道穿越商铺、学校等混凝土路面2.4公里。配套各类附属建筑物36座，其中闸阀井11座，交叉建筑物25座（穿渠建筑物7座，穿路建筑物18座）。</t>
  </si>
  <si>
    <t>水利局</t>
  </si>
  <si>
    <t>叶城县2024年洛克乡英艾日克（9）村农村供水保障工程</t>
  </si>
  <si>
    <t>项目总投资：360万元
建设内容：更换及改造管道31.893公里，均为PE100级。（其中DN200的PE管1.859公里，DN160的PE管2.033公里，DN1160的PE管2.89公里，DN90的PE管1.998公里，DN200～DN90的压力等级为0.8Mpa；DN75的PE管2.625公里，DN63的PE管7.44公里，DN50的PE管6.973公里，DN75～DN50的压力等级为1.0Mpa；DN20的PE管6.075公里，压力等级为1.6Mpa）。更换及改造管道涉及农户405户，管道穿越商铺、学校等混凝土路面2.0公里。配套各类附属建筑物70座，其中闸阀井22座，交叉建筑物48座（穿渠建筑物8座，穿路建筑物40座）。</t>
  </si>
  <si>
    <t>叶城县2024年西合休乡黑恰沟村饮水工程建造项目</t>
  </si>
  <si>
    <t>项目总投资:477万元
建设内容:建造DN315取水渗管100米，压力等级1.0Mpa；新建输水及排水管道5.0km及配套设施，管道均为PE100级，压力等级1.0Mpa，新增自动化系统及一体化水处理设备各1套；新建100m³原水池一座；新建50m³清水池一座；新建单层加压水处理设备厂房1座。
建设地点:西合休乡黑恰沟村</t>
  </si>
  <si>
    <t>叶城县2024年铁提乡农村供水保障工程</t>
  </si>
  <si>
    <t>项目总投资：2016.53万元
建设内容：更换及改造管道97.514公里，均为PE100级。其中DN400的PE管2.94公里，压力等级为0.8Mpa；DN315的PE管10.763公里，压力等级为0.8Mpa；DN250的PE管1.271公里，压力等级为0.8Mpa；DN200的PE管1.349公里，压力等级为0.8Mpa；DN160的PE管5.255公里，压力等级为0.8Mpa；DN110的PE管1.801公里，压力等级为0.8Mpa；DN90的PE管5.822公里，压力等级为0.8Mpa；DN75的PE管17.788公里，DN63的PE管15.236公里，DN50的11.214公里，DN75～DN50的压力等级为1.0Mpa；入户管DN20的24.075公里，压力等级为1.6Mpa。更换及改造管道涉及农户4346户，管道穿越商铺、学校等混凝土路面15000m。配套各类附属建筑物217座，其中闸阀井86座，交叉建筑物131座（穿渠建筑物24座，穿路建筑物107座）。土方开挖12.90万m³，土方回填12.90万m³。日供水量为1984.92m³/d。</t>
  </si>
  <si>
    <t>叶城县2024年恰其库木管理区农村供水保障工程</t>
  </si>
  <si>
    <t>项目总投资：2466.95万元
建设内容：需更换及改造管道155.326公里，更换及改造管道涉及农户1977户，管道穿越商铺、学校等混凝土路面30337m。配套各类附属建筑物402座，其中闸阀井112座，交叉建筑物290座。</t>
  </si>
  <si>
    <t>叶城县2024年桥梁建设项目</t>
  </si>
  <si>
    <t>总投资：182万元
建设内容：1、河园镇2村新建1座桥（长16米，宽8米，资金100万元），18村1组修建1座桥（长12米，宽5米，资金30万元）2、恰尔巴格镇新建桥梁1座（长8米，宽度6米）。
建设地点：河园镇2村、18村；恰尔巴格镇1村</t>
  </si>
  <si>
    <t>叶城县2024年休闲农业与乡村旅游建设项目</t>
  </si>
  <si>
    <t>项目总投资：759.5万元。
建设内容：1、夏合甫乡8村对100亩水稻田进行碎片化整理，引进新品种水稻种植，虾苗投放15吨及农业产业相关附属设施。：2、铁提乡采购樱桃树100亩，50株/亩；采购红枸杞25亩、黑枸杞25亩，300株/亩；采购草莓5亩，5000株/亩，资金31.5万元；3、铁提乡新建沉砂池一座、蓄水池一座，配套引水渠和水闸等附属建筑物，新建约1500亩滴灌系统并配套滴灌附属设施、泵房、阀井、变压器等电力设施，资金465万元。
建设地点：夏合甫乡8村</t>
  </si>
  <si>
    <t>叶城县2024年储存窖建设项目</t>
  </si>
  <si>
    <t>第一批：
项目总投资：796万元
建设内容：1、巴仁乡对5村现有的红薯窖进行改造，配备电力温控设施；英阿瓦提村建设1座红薯窖并配备附属设施；2、江格勒斯乡新建200m³黄萝卜储存窖2座，30万元/座。3、乌夏巴什镇新建720吨冷藏库，长度24米、宽15米、高10米，库温0-5°C，包含钢结构制作安装，库房地面基础，制冷设备，地面保温及配套附属设施/；4、夏合甫乡养牛场配套青贮窖1000m³，及配套附属设施设备。5、宗朗乡新建150㎡蔬菜储存窖2座。
第二批：
项目总投资：650万元
建设内容：巴仁乡红薯种薯保存库建设项目，建设红薯种薯保存库2000平方米，配套电力等附属设施
建设地点：巴仁乡7村</t>
  </si>
  <si>
    <t>叶城县2024年高产示范园建设项目</t>
  </si>
  <si>
    <t xml:space="preserve">项目总投资：1468.8285万元
建设内容：1、白杨镇750亩、江格勒斯乡300亩、恰其库木管理区300亩、河园镇600亩、铁提乡2521亩、吐古其乡1950亩、乌吉热克乡1247亩、乌夏巴什镇100亩、夏合甫乡3400亩、依提木孔镇3650亩、柯克亚乡100亩、恰尔巴格镇686.1亩；每亩补助750元，包含复合肥、尿素、修剪、嫁接等。2、恰尔巴格镇桃树嫁接13270株，每株补助30元，投资39.81万元。西梅嫁接8192株，每株补助30元，投资24.576万元。核桃嫁接6115株，每株补助30元，投资18.345万元；柯克亚乡嫁接1500株，每株补助30元；3、在园艺社区1组建设示范园苹果和香梨示范园各一个。香梨示范园预计面积200亩，配备滴灌预计500元/亩，土地平整1000元/亩，荞化香梨苗株距4*6，28棵/亩，420元/亩，资金38.4万元；苹果示范园170亩，种植黄元帅苹果，配备滴灌预计500元/亩，土地平整1000元/亩，黄元帅苗株距4*6,28棵/亩，420元/亩，资金32.64万元。
</t>
  </si>
  <si>
    <t>叶城县2024年核桃提质增效项目</t>
  </si>
  <si>
    <t>项目总投资2503.9191万元。
建设内容：实施核桃提质增效166927.94亩，每亩补助150元，用于购买油渣或化肥等。
结余第一批：项目投资246.3776万元
建设内容：林果业整形修剪补助30797.2亩，每亩80元；
项目投资200.1444万元
建设内容：林果业疏密改造补助5003.61亩，每亩400元；
结余第二批：项目总投资548.08568万元
建设内容：实施核桃提质增效石硫合剂涂白剂18117户137021.42亩，帮扶对象购买石硫合剂进行补助，40元/亩。</t>
  </si>
  <si>
    <t>第二批</t>
  </si>
  <si>
    <t>叶城县2024年自繁良种母牛补助项目</t>
  </si>
  <si>
    <t>第一批：
项目投资1267.2万元
建设内容：为叶城县自繁良种母牛的4224户4224头牛进行补助，每头3000元。其中：吐古其乡343户343头、铁提乡181户181头、乌吉热克乡140户140头、江格勒斯乡92户92头、依提木孔镇367户367头、白杨镇97户97头、乌夏巴什镇425户425头、河园镇413户413头、恰尔巴格镇129户129头、夏合甫乡411户411头、金果镇2户2头、阿克塔什镇275户275头、柯克亚乡135户135头、依力克其乡231户231头、伯西热克镇707户707头、洛克乡276户276头。
第二批：
项目投资275.4万元
建设内容：自繁良种母牛补助918头，每户补助1头，每头3000元。其中棋盘乡143户143头、金果镇30户30头、西合休乡745户745头。</t>
  </si>
  <si>
    <t>畜牧园区管委会</t>
  </si>
  <si>
    <t>第二批、第三批</t>
  </si>
  <si>
    <t>畜牧业</t>
  </si>
  <si>
    <t>叶城县2024年引进良种母牛补助项目</t>
  </si>
  <si>
    <t>项目投资1952万元
建设内容：为叶城县引进良种母牛的2493户4880头牛进行补助，每头4000元。其中：吐古其乡82户164、铁提乡312户624头、乌吉热克乡179户358头、棋盘乡62户124头、江格勒斯乡157户314头、依提木孔镇315户630头、白杨镇63户126头、河园镇212户424头、恰尔巴格镇147户294头、夏合甫乡152户304头、宗朗乡6户12头、金果镇16户26头、阿克塔什镇140户140头、柯克亚乡7户14头、依力克其乡85户170头、伯西热克镇493户986头、恰其库木管理区126户170头。</t>
  </si>
  <si>
    <t>叶城县2024年自繁良种母羊补助项目</t>
  </si>
  <si>
    <t>第一批：
项目投资1078.14万元
建设内容：为叶城县自繁良种母羊的7863户35938只羊进行补助，每只羊300元。其中：吐古其乡705户3525只、铁提乡183户795只、乌吉热克乡105户525只、江格勒斯乡179户895只、依提木孔镇821户4105只、白杨镇296户985只、乌夏巴什镇1031户5155只、河园镇518户2590只、恰尔巴格镇220户1100只、夏合甫乡395户1975只、宗朗乡6户23只、金果镇31户155只、阿克塔什镇329户1645只、柯克亚乡221户1105只、依力克其乡440户2200只、伯西热克镇1638户8415只、洛克乡745户745只。
第二批：
项目投资85.47万元
建设内容：自繁良种母羊补助2849只，每只羊300元。其中：棋盘乡166户817只、乌吉热克乡137户399只、金果镇139户240只、夏合甫乡102户460只、西合休乡211户933只。</t>
  </si>
  <si>
    <t>叶城县2024年引进良种母羊补助项目</t>
  </si>
  <si>
    <t>项目投资1010.64万元
建设内容：为叶城县引进良种母羊的3038户25266只羊进行补助，每只羊400元。其中：吐古其乡130户1189只、铁提乡303户2377只、乌吉热克乡401户3508只、棋盘乡72户720只、江格勒斯乡83户634只、依提木孔镇298户2980只、白杨镇66户290只、河园镇357户3243只、恰尔巴格镇235户2350只、夏合甫乡86户527只、柯克亚乡7户70只、依力克其乡172户1220只、伯西热克镇581户4933只、恰其库木管理区247户1225只。</t>
  </si>
  <si>
    <t>叶城县2024年伯西热克镇就业产业园附属配套项目</t>
  </si>
  <si>
    <t>项目投资250万元
建设内容：对就业产业园配套污水处理，修建化粪池300立方米及设施设备；新增1000kv变压器1台及线路改造等附属设施。</t>
  </si>
  <si>
    <t>商务和工业信息化局</t>
  </si>
  <si>
    <t>叶城县2024年白杨镇土地碎片化整理项目</t>
  </si>
  <si>
    <t>项目投资265.59万元。
建设内容：实施土地碎片化整理1774.83亩。</t>
  </si>
  <si>
    <t>叶城县2024年阿克塔什镇土地碎片化整理项目</t>
  </si>
  <si>
    <t>项目投资480万元
建设内容：实施土地碎片化整理4257.34亩。</t>
  </si>
  <si>
    <t>第三批</t>
  </si>
  <si>
    <t>叶城县2024年夏合甫乡土地碎片化整理项目</t>
  </si>
  <si>
    <t>项目投资145万元
建设内容：实施土地碎片化整理1292.47亩。</t>
  </si>
  <si>
    <t>叶城县2024年肉羊同期发情人工授精产业项目</t>
  </si>
  <si>
    <t>项目投资120万元
建设内容：采购电子显微镜20台，2孔药浴锅20个，海绵栓6000袋，孕马血清4000盒，A3药品6000盒等仪器设备及药品。</t>
  </si>
  <si>
    <t>叶城县2024年务工人员一次性交通补贴</t>
  </si>
  <si>
    <t>项目总投资980万元。
1、为跨省务工就业人员(脱贫户、监测户）实施一次性交通补助，预计人数900人，每人最高2000元，资金180万元（中央衔接资金支持）。
2、为疆内跨地州务工就业人员(脱贫户、监测户）实施一次性交通补助，预计人数8000人，每人最高1000元，资金800万元（自治区衔接资金支持）。</t>
  </si>
  <si>
    <t>叶城县2024年自主创业（20平方米以上）补助项目</t>
  </si>
  <si>
    <t>项目投资216万元
建设内容：为叶城县自主创业（20平方米以上）补助项目的1080户进行补助，每户2000元.其中：吐古其乡58户、铁提乡31户、乌吉热克乡62户、江格勒斯乡6户、依提木孔镇39户、白杨镇54户、乌夏巴什镇205户、巴仁乡20户、河园镇61户、恰尔巴格镇67户、夏合甫乡40户、宗朗乡17户、金果镇22户、阿克塔什镇225户、柯克亚乡25户、依力克其乡24户、伯西热克镇86户、洛克乡38户。</t>
  </si>
  <si>
    <t>叶城县2024年自主创业（20平方米以下）补助项目</t>
  </si>
  <si>
    <t>项目投资42.2万元
建设内容：为叶城县自主创业（20平方米以下）补助项目的422户进行补助，每户1000元。其中：吐古其乡31户、铁提乡14户、乌吉热克乡28户、江格勒斯乡9户、依提木孔镇22户、白杨镇14户、乌夏巴什镇20户、巴仁乡6户、河园镇22户、恰尔巴格镇14户、夏合甫乡16户、金果镇5户、阿克塔什镇137户、柯克亚5户、伯西热克镇16户、依力克其乡7户、洛克乡56户。</t>
  </si>
  <si>
    <t>叶城县2024年雨露计划项目</t>
  </si>
  <si>
    <t>巩固三保障成果</t>
  </si>
  <si>
    <t>项目总资金2400万元，本次安排资金1908.5409万元。
就读在中、高职业教育在校生中叶城县户籍脱贫户（含监测户）子女享受3000元补助，预计享受学生8000人。</t>
  </si>
  <si>
    <t>教育局</t>
  </si>
  <si>
    <t>叶城县2024年西合休乡垃圾处理项目</t>
  </si>
  <si>
    <t>项目总资金800万元
建设内容：在西合休乡实施垃圾处理项目2座（西合休1村库地和西合休2村），配套设施设备。每个占地600平方米，包含厂房、地面硬化及其他附属设施。</t>
  </si>
  <si>
    <t>叶城县易地扶贫搬迁调整融资模式后地方政府债券贴息补助</t>
  </si>
  <si>
    <t>易地搬迁后扶</t>
  </si>
  <si>
    <t>叶城县易地扶贫搬迁调整融资模式后地方政府债券贴息补助2156.2万元。</t>
  </si>
  <si>
    <t>财政局</t>
  </si>
  <si>
    <t>叶城县2024年阿克塔什镇设施农业补助项目</t>
  </si>
  <si>
    <t>项目投资58.5万元
建设内容：为85户“帮扶对象”承包的300座温室大棚补助菜苗，每座补助450元，维护温室大棚设施，每座补助1500元。</t>
  </si>
  <si>
    <t>叶城县2024年林粮间作节水设施配套项目</t>
  </si>
  <si>
    <t>项目总投资：4395.03万元
项目建设内容：1、吐古其乡高效节水设施配套2680亩，配套沉砂池、泵房及电力设施等。
2、林粮间作节水设施配套1675亩，配套沉砂池、泵房及电力设施等，其中江格勒斯乡9村1675亩、乌吉热克乡2332亩、洛克乡1587.2亩、巴仁乡1350亩、伯西热克镇1930亩、恰尔巴格镇2215亩、白杨镇1972.44亩、依提木孔镇2300亩、河园镇2200亩、夏合甫乡2200亩、依力克其乡2200亩。</t>
  </si>
  <si>
    <t>叶城县2024年设施农业电力配套建设项目</t>
  </si>
  <si>
    <t>项目总投资265万元，本次安排资金251.63万元。
建设内容：新建10kV双回路线路6.291km，及其他附属设施。</t>
  </si>
  <si>
    <t>叶城县2024年冷链仓储物流基地设备配套项目</t>
  </si>
  <si>
    <t>项目总投资：120万元
建设内容：为叶城县冷链仓储物流基地配套保鲜库货架2000个，每个600元。</t>
  </si>
  <si>
    <t>供销社</t>
  </si>
  <si>
    <t>叶城县2024年巴仁乡种植业基地配套建设项目</t>
  </si>
  <si>
    <t>项目总投资：748万元
第一批：项目投资：350万元
建设内容：新建0.2-0.8m³/s防渗渠5公里,建设宽6米跨度8米桥梁1座，70万元/公里。
建设地点：巴仁乡2村
第二批：项目投资398万元
建设内容：新建0.2-0.8m³/s防渗渠5.2公里。</t>
  </si>
  <si>
    <t>叶城县2024年金果镇种植业基地配套建设项目</t>
  </si>
  <si>
    <t>项目总投资：770万元。
建设内容：新建0.5-0.8m³/s防渗渠11公里，70万元/公里，
建设地点：金果镇6村、7村、8村、10村、11村、13村</t>
  </si>
  <si>
    <t>叶城县2024年洛克乡种植业基地配套建设项目</t>
  </si>
  <si>
    <t>项目总投资：968.5万元                                                                          
建设内容：新建0.2-0.8m³/s防渗渠14公里。其中：1村1.2公里，2村1.9公里，3村0.7公里，4村3.8公里，8村1.1公里，10村2.1公里，11村2公里，12村1.2公里。
建设地点：洛克乡1村、2村、3村、4村、8村、10村、11村、12村</t>
  </si>
  <si>
    <t>叶城县2024年金果镇温室大棚附属配套建设项目</t>
  </si>
  <si>
    <t>项目总投资：378万元                                     
建设内容：1、新建蓄水池3座及附属配套，其中：巴什亚巴格1村新建2座蓄水池及管道铺设，每座300m³，每座投资59万元，投资118万元；杨提赛10村新建蓄水池600m³，600m³1座，投资140万元。
2、变压器3台，投资120万元，其中：6村400KW变压器1台，投资35万元；8村干式变压器1台315kv，投资35万元；9村1台变压器1台600kv，投资50万元。
建设地点：金果镇6村、8村、9村、10村</t>
  </si>
  <si>
    <t>园艺站</t>
  </si>
  <si>
    <t>叶城县金果镇9村示范村乡村建设项目</t>
  </si>
  <si>
    <t>项目总投资：420万元
建设内容：新建0.5-0.8m³/s防渗渠6公里,每公里70万元。
建设地点：金果镇9村</t>
  </si>
  <si>
    <t>西合休乡麻扎村饮水工程建造项目</t>
  </si>
  <si>
    <t>项目总投资458万元
建设内容：共建造DN315取水渗管100米，压力等级1.0Mpa；新建输水及排水管道5.0km及配套设施，管道均为PE100级，压力等级1.0Mpa；新增自动化系统及一体化水处理设备各1套；新建100m3原水池一座；新建50m3清水池一座；新建单层加压水处理厂房1座。
建设地点：西合休乡麻扎村</t>
  </si>
  <si>
    <t>叶城县2024年低氟边销茶项目</t>
  </si>
  <si>
    <t>其他</t>
  </si>
  <si>
    <t>项目总投资：69.5万元
项目建设内容：为全县9931户监测户，发放饮用低氟茶，2公斤/户，35元/公斤
项目建设地点：叶城县</t>
  </si>
  <si>
    <t>统战部</t>
  </si>
  <si>
    <t>叶城县喀镇农村交通基础设施改造提升2024年中央财政以工代赈项目</t>
  </si>
  <si>
    <t>村组巷道改造4.2公里及配套附属设施。</t>
  </si>
  <si>
    <t>发改委</t>
  </si>
  <si>
    <t>叶城县金果镇农村交通基础设施改造提升2024年中央财政以工代赈项目</t>
  </si>
  <si>
    <t>村组巷道改造5公里及配套附属设施。</t>
  </si>
  <si>
    <t>叶城县依提木孔镇农村交通基础设施改造提升2024年中央财政以工代赈项目</t>
  </si>
  <si>
    <t>叶城县宗朗乡农牧产业基础设施改造提升2024年中央财政以工代赈项目</t>
  </si>
  <si>
    <t>新建防渗渠3公里，（Q=0.2-0.5m³／s  L=3KM  ）、村组巷道改造2.9公里及配套附属设施</t>
  </si>
  <si>
    <t>叶城县喀镇人居环境整治2024年中央财政以工代赈项目</t>
  </si>
  <si>
    <t>村容村貌改造提升，道路硬化8公里（路面宽度5米）及附属设施。</t>
  </si>
  <si>
    <t>叶城县阿克塔什镇村容村貌提升2024年中央财政以工代赈项目</t>
  </si>
  <si>
    <t>村组巷道改造7.5公里及配套附属设施。</t>
  </si>
  <si>
    <t>叶城县铁提乡农牧产业基础设施改造提升2024年中央财政以工代赈项目</t>
  </si>
  <si>
    <t>新建防渗渠5.5公里（Q=0.2-0.5m³／s  L=5.5KM  ）及配套附属设施</t>
  </si>
  <si>
    <t>叶城县依力克其乡村组巷道建设2024年中央财政以工代赈项目</t>
  </si>
  <si>
    <t>村组巷道改造6.5公里及配套附属设施</t>
  </si>
  <si>
    <t>叶城县夏合甫乡农村水利基础设施建设2024年中央财政以工代赈项目</t>
  </si>
  <si>
    <t>新建防渗渠5公里(Q=0.2-0.5m³／s  L=5KM)及配套附属设施。</t>
  </si>
  <si>
    <t>叶城县洛克乡农村水利基础设施建设2024年中央财政以工代赈项目</t>
  </si>
  <si>
    <t>新建防渗渠4.5公里(Q=0.2-0.5m³／s  L=4.5KM)及配套附属设施</t>
  </si>
  <si>
    <t>叶城县白杨镇农村水利基础设施建设2024年中央财政以工代赈项目</t>
  </si>
  <si>
    <t>叶城县柯克亚乡村容村貌提升改造2024年中央财政以工代赈项目</t>
  </si>
  <si>
    <t>修建长2公里，宽5米环形硬化路。</t>
  </si>
  <si>
    <t>叶城县吐古其乡村组道路提升改造建设2024年中央财政以工代赈项目</t>
  </si>
  <si>
    <t>村组巷道改造6公里及配套附属设施。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</si>
</sst>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0" borderId="0">
      <protection locked="0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0" fontId="3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6"/>
  <sheetViews>
    <sheetView tabSelected="1" zoomScale="70" zoomScaleNormal="70" topLeftCell="A108" workbookViewId="0">
      <pane xSplit="3" topLeftCell="D1" activePane="topRight" state="frozen"/>
      <selection/>
      <selection pane="topRight" activeCell="C118" sqref="C118"/>
    </sheetView>
  </sheetViews>
  <sheetFormatPr defaultColWidth="8.63333333333333" defaultRowHeight="13.5"/>
  <cols>
    <col min="1" max="1" width="11.3666666666667" customWidth="1"/>
    <col min="3" max="3" width="61.2666666666667" style="2" customWidth="1"/>
    <col min="4" max="4" width="15.1833333333333" customWidth="1"/>
    <col min="5" max="5" width="37.4583333333333" customWidth="1"/>
    <col min="6" max="6" width="17.2666666666667" customWidth="1"/>
    <col min="7" max="8" width="10.9083333333333" style="1" customWidth="1"/>
    <col min="9" max="12" width="8.63333333333333" style="1" customWidth="1"/>
    <col min="13" max="13" width="17.7916666666667" style="3" customWidth="1"/>
    <col min="14" max="14" width="10.9083333333333" customWidth="1"/>
    <col min="15" max="16" width="7.09166666666667" customWidth="1"/>
    <col min="17" max="17" width="10.9083333333333" customWidth="1"/>
    <col min="18" max="18" width="12.5416666666667" customWidth="1"/>
    <col min="19" max="20" width="8.63333333333333" customWidth="1"/>
  </cols>
  <sheetData>
    <row r="1" ht="51" customHeight="1" spans="1:20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4"/>
      <c r="S1" s="4"/>
      <c r="T1" s="4"/>
    </row>
    <row r="2" spans="1:20">
      <c r="A2" s="6"/>
      <c r="B2" s="6"/>
      <c r="C2" s="7"/>
      <c r="D2" s="6"/>
      <c r="E2" s="6"/>
      <c r="F2" s="6"/>
      <c r="G2" s="8"/>
      <c r="H2" s="8"/>
      <c r="I2" s="8"/>
      <c r="J2" s="8"/>
      <c r="K2" s="8"/>
      <c r="L2" s="8"/>
      <c r="M2" s="23"/>
      <c r="N2" s="6"/>
      <c r="O2" s="6"/>
      <c r="P2" s="6"/>
      <c r="Q2" s="6"/>
      <c r="R2" s="6"/>
      <c r="S2" s="6"/>
      <c r="T2" s="6"/>
    </row>
    <row r="3" ht="41" customHeight="1" spans="1:20">
      <c r="A3" s="9" t="s">
        <v>1</v>
      </c>
      <c r="B3" s="9" t="s">
        <v>2</v>
      </c>
      <c r="C3" s="10" t="s">
        <v>3</v>
      </c>
      <c r="D3" s="9" t="s">
        <v>4</v>
      </c>
      <c r="E3" s="9" t="s">
        <v>5</v>
      </c>
      <c r="F3" s="9" t="s">
        <v>6</v>
      </c>
      <c r="G3" s="11" t="s">
        <v>7</v>
      </c>
      <c r="H3" s="12"/>
      <c r="I3" s="12"/>
      <c r="J3" s="12"/>
      <c r="K3" s="12"/>
      <c r="L3" s="24"/>
      <c r="M3" s="10" t="s">
        <v>8</v>
      </c>
      <c r="N3" s="9" t="s">
        <v>9</v>
      </c>
      <c r="O3" s="12"/>
      <c r="P3" s="12"/>
      <c r="Q3" s="24"/>
      <c r="R3" s="9" t="s">
        <v>10</v>
      </c>
      <c r="S3" s="9" t="s">
        <v>11</v>
      </c>
      <c r="T3" s="9" t="s">
        <v>12</v>
      </c>
    </row>
    <row r="4" s="1" customFormat="1" ht="56" customHeight="1" spans="1:20">
      <c r="A4" s="13"/>
      <c r="B4" s="13"/>
      <c r="C4" s="14"/>
      <c r="D4" s="13"/>
      <c r="E4" s="13"/>
      <c r="F4" s="13"/>
      <c r="G4" s="15" t="s">
        <v>13</v>
      </c>
      <c r="H4" s="15" t="s">
        <v>14</v>
      </c>
      <c r="I4" s="15" t="s">
        <v>15</v>
      </c>
      <c r="J4" s="15" t="s">
        <v>16</v>
      </c>
      <c r="K4" s="15" t="s">
        <v>17</v>
      </c>
      <c r="L4" s="15" t="s">
        <v>18</v>
      </c>
      <c r="M4" s="14"/>
      <c r="N4" s="13"/>
      <c r="O4" s="15" t="s">
        <v>19</v>
      </c>
      <c r="P4" s="15" t="s">
        <v>20</v>
      </c>
      <c r="Q4" s="15" t="s">
        <v>21</v>
      </c>
      <c r="R4" s="13"/>
      <c r="S4" s="13"/>
      <c r="T4" s="13"/>
    </row>
    <row r="5" ht="38" customHeight="1" spans="1:20">
      <c r="A5" s="16" t="s">
        <v>13</v>
      </c>
      <c r="B5" s="16"/>
      <c r="C5" s="17"/>
      <c r="D5" s="18"/>
      <c r="E5" s="18"/>
      <c r="F5" s="16">
        <f>SUM(F6:F125)</f>
        <v>104578.4796</v>
      </c>
      <c r="G5" s="16">
        <f t="shared" ref="G5:L5" si="0">SUM(G6:G132)</f>
        <v>103675</v>
      </c>
      <c r="H5" s="16">
        <f t="shared" si="0"/>
        <v>103398</v>
      </c>
      <c r="I5" s="16">
        <f t="shared" si="0"/>
        <v>0</v>
      </c>
      <c r="J5" s="16">
        <f t="shared" si="0"/>
        <v>0</v>
      </c>
      <c r="K5" s="16">
        <f t="shared" si="0"/>
        <v>277</v>
      </c>
      <c r="L5" s="16">
        <f t="shared" si="0"/>
        <v>0</v>
      </c>
      <c r="M5" s="16">
        <f>SUM(M6:M125)</f>
        <v>98735.3579598</v>
      </c>
      <c r="N5" s="25">
        <f>M5/G5</f>
        <v>0.952354549889559</v>
      </c>
      <c r="O5" s="16">
        <v>116</v>
      </c>
      <c r="P5" s="16">
        <v>114</v>
      </c>
      <c r="Q5" s="18"/>
      <c r="R5" s="18"/>
      <c r="S5" s="18"/>
      <c r="T5" s="18"/>
    </row>
    <row r="6" ht="55" customHeight="1" spans="1:20">
      <c r="A6" s="19">
        <v>1</v>
      </c>
      <c r="B6" s="19" t="s">
        <v>22</v>
      </c>
      <c r="C6" s="20" t="s">
        <v>23</v>
      </c>
      <c r="D6" s="21" t="s">
        <v>24</v>
      </c>
      <c r="E6" s="22" t="s">
        <v>25</v>
      </c>
      <c r="F6" s="19">
        <v>2000</v>
      </c>
      <c r="G6" s="19">
        <f>SUM(H6:L6)</f>
        <v>1772</v>
      </c>
      <c r="H6" s="19">
        <v>1772</v>
      </c>
      <c r="I6" s="19"/>
      <c r="J6" s="19"/>
      <c r="K6" s="19"/>
      <c r="L6" s="19"/>
      <c r="M6" s="26">
        <v>1674.710854</v>
      </c>
      <c r="N6" s="25">
        <f>M6/G6</f>
        <v>0.945096418735892</v>
      </c>
      <c r="O6" s="27" t="s">
        <v>26</v>
      </c>
      <c r="P6" s="27" t="s">
        <v>26</v>
      </c>
      <c r="Q6" s="27">
        <v>1</v>
      </c>
      <c r="R6" s="21" t="s">
        <v>27</v>
      </c>
      <c r="S6" s="19" t="s">
        <v>28</v>
      </c>
      <c r="T6" s="19"/>
    </row>
    <row r="7" ht="55" customHeight="1" spans="1:20">
      <c r="A7" s="19">
        <v>2</v>
      </c>
      <c r="B7" s="19" t="s">
        <v>22</v>
      </c>
      <c r="C7" s="20" t="s">
        <v>29</v>
      </c>
      <c r="D7" s="21" t="s">
        <v>24</v>
      </c>
      <c r="E7" s="22" t="s">
        <v>30</v>
      </c>
      <c r="F7" s="19">
        <v>2500</v>
      </c>
      <c r="G7" s="19">
        <f t="shared" ref="G7:G38" si="1">SUM(H7:L7)</f>
        <v>2211.709986</v>
      </c>
      <c r="H7" s="19">
        <v>2211.709986</v>
      </c>
      <c r="I7" s="19"/>
      <c r="J7" s="19"/>
      <c r="K7" s="19"/>
      <c r="L7" s="19"/>
      <c r="M7" s="26">
        <v>2209.209986</v>
      </c>
      <c r="N7" s="25">
        <f t="shared" ref="N7:N38" si="2">M7/G7</f>
        <v>0.998869652885855</v>
      </c>
      <c r="O7" s="27" t="s">
        <v>26</v>
      </c>
      <c r="P7" s="27" t="s">
        <v>26</v>
      </c>
      <c r="Q7" s="27">
        <v>1</v>
      </c>
      <c r="R7" s="21" t="s">
        <v>27</v>
      </c>
      <c r="S7" s="19" t="s">
        <v>28</v>
      </c>
      <c r="T7" s="19"/>
    </row>
    <row r="8" ht="55" customHeight="1" spans="1:20">
      <c r="A8" s="19">
        <v>3</v>
      </c>
      <c r="B8" s="19" t="s">
        <v>22</v>
      </c>
      <c r="C8" s="20" t="s">
        <v>31</v>
      </c>
      <c r="D8" s="21" t="s">
        <v>24</v>
      </c>
      <c r="E8" s="22" t="s">
        <v>32</v>
      </c>
      <c r="F8" s="19">
        <v>1750</v>
      </c>
      <c r="G8" s="19">
        <f t="shared" si="1"/>
        <v>1535.105862</v>
      </c>
      <c r="H8" s="19">
        <v>1535.105862</v>
      </c>
      <c r="I8" s="19"/>
      <c r="J8" s="19"/>
      <c r="K8" s="19"/>
      <c r="L8" s="19"/>
      <c r="M8" s="26">
        <v>1433.512406</v>
      </c>
      <c r="N8" s="25">
        <f t="shared" si="2"/>
        <v>0.933819902252448</v>
      </c>
      <c r="O8" s="27" t="s">
        <v>26</v>
      </c>
      <c r="P8" s="27" t="s">
        <v>26</v>
      </c>
      <c r="Q8" s="27">
        <v>1</v>
      </c>
      <c r="R8" s="21" t="s">
        <v>27</v>
      </c>
      <c r="S8" s="19" t="s">
        <v>28</v>
      </c>
      <c r="T8" s="19"/>
    </row>
    <row r="9" ht="55" customHeight="1" spans="1:20">
      <c r="A9" s="19">
        <v>4</v>
      </c>
      <c r="B9" s="19" t="s">
        <v>22</v>
      </c>
      <c r="C9" s="20" t="s">
        <v>33</v>
      </c>
      <c r="D9" s="21" t="s">
        <v>24</v>
      </c>
      <c r="E9" s="22" t="s">
        <v>34</v>
      </c>
      <c r="F9" s="19">
        <v>2375</v>
      </c>
      <c r="G9" s="19">
        <f t="shared" si="1"/>
        <v>1975.311647</v>
      </c>
      <c r="H9" s="19">
        <v>1975.311647</v>
      </c>
      <c r="I9" s="19"/>
      <c r="J9" s="19"/>
      <c r="K9" s="19"/>
      <c r="L9" s="19"/>
      <c r="M9" s="26">
        <v>1972.936562</v>
      </c>
      <c r="N9" s="25">
        <f t="shared" si="2"/>
        <v>0.998797615047931</v>
      </c>
      <c r="O9" s="27" t="s">
        <v>26</v>
      </c>
      <c r="P9" s="27" t="s">
        <v>26</v>
      </c>
      <c r="Q9" s="27">
        <v>1</v>
      </c>
      <c r="R9" s="21" t="s">
        <v>27</v>
      </c>
      <c r="S9" s="19" t="s">
        <v>28</v>
      </c>
      <c r="T9" s="19"/>
    </row>
    <row r="10" ht="55" customHeight="1" spans="1:20">
      <c r="A10" s="19">
        <v>5</v>
      </c>
      <c r="B10" s="19" t="s">
        <v>22</v>
      </c>
      <c r="C10" s="20" t="s">
        <v>35</v>
      </c>
      <c r="D10" s="21" t="s">
        <v>24</v>
      </c>
      <c r="E10" s="22" t="s">
        <v>30</v>
      </c>
      <c r="F10" s="19">
        <v>2500</v>
      </c>
      <c r="G10" s="19">
        <f t="shared" si="1"/>
        <v>2235</v>
      </c>
      <c r="H10" s="19">
        <v>2235</v>
      </c>
      <c r="I10" s="19"/>
      <c r="J10" s="19"/>
      <c r="K10" s="19"/>
      <c r="L10" s="19"/>
      <c r="M10" s="26">
        <v>1966.447752</v>
      </c>
      <c r="N10" s="25">
        <f t="shared" si="2"/>
        <v>0.879842394630873</v>
      </c>
      <c r="O10" s="27" t="s">
        <v>26</v>
      </c>
      <c r="P10" s="27" t="s">
        <v>26</v>
      </c>
      <c r="Q10" s="27">
        <v>1</v>
      </c>
      <c r="R10" s="21" t="s">
        <v>27</v>
      </c>
      <c r="S10" s="19" t="s">
        <v>28</v>
      </c>
      <c r="T10" s="19"/>
    </row>
    <row r="11" ht="55" customHeight="1" spans="1:20">
      <c r="A11" s="19">
        <v>6</v>
      </c>
      <c r="B11" s="19" t="s">
        <v>22</v>
      </c>
      <c r="C11" s="20" t="s">
        <v>36</v>
      </c>
      <c r="D11" s="21" t="s">
        <v>24</v>
      </c>
      <c r="E11" s="22" t="s">
        <v>25</v>
      </c>
      <c r="F11" s="19">
        <v>2000</v>
      </c>
      <c r="G11" s="19">
        <f t="shared" si="1"/>
        <v>1914.639737</v>
      </c>
      <c r="H11" s="19">
        <v>1914.639737</v>
      </c>
      <c r="I11" s="19"/>
      <c r="J11" s="19"/>
      <c r="K11" s="19"/>
      <c r="L11" s="19"/>
      <c r="M11" s="26">
        <v>1914.639737</v>
      </c>
      <c r="N11" s="25">
        <f t="shared" si="2"/>
        <v>1</v>
      </c>
      <c r="O11" s="27" t="s">
        <v>26</v>
      </c>
      <c r="P11" s="27" t="s">
        <v>26</v>
      </c>
      <c r="Q11" s="27">
        <v>1</v>
      </c>
      <c r="R11" s="21" t="s">
        <v>27</v>
      </c>
      <c r="S11" s="19" t="s">
        <v>28</v>
      </c>
      <c r="T11" s="19"/>
    </row>
    <row r="12" ht="55" customHeight="1" spans="1:20">
      <c r="A12" s="19">
        <v>7</v>
      </c>
      <c r="B12" s="19" t="s">
        <v>22</v>
      </c>
      <c r="C12" s="20" t="s">
        <v>37</v>
      </c>
      <c r="D12" s="21" t="s">
        <v>24</v>
      </c>
      <c r="E12" s="22" t="s">
        <v>38</v>
      </c>
      <c r="F12" s="19">
        <v>1850</v>
      </c>
      <c r="G12" s="19">
        <f t="shared" si="1"/>
        <v>1759.300631</v>
      </c>
      <c r="H12" s="19">
        <v>1759.300631</v>
      </c>
      <c r="I12" s="19"/>
      <c r="J12" s="19"/>
      <c r="K12" s="19"/>
      <c r="L12" s="19"/>
      <c r="M12" s="26">
        <v>1759.300631</v>
      </c>
      <c r="N12" s="25">
        <f t="shared" si="2"/>
        <v>1</v>
      </c>
      <c r="O12" s="27" t="s">
        <v>26</v>
      </c>
      <c r="P12" s="27" t="s">
        <v>26</v>
      </c>
      <c r="Q12" s="27">
        <v>1</v>
      </c>
      <c r="R12" s="21" t="s">
        <v>27</v>
      </c>
      <c r="S12" s="19" t="s">
        <v>28</v>
      </c>
      <c r="T12" s="19"/>
    </row>
    <row r="13" ht="55" customHeight="1" spans="1:20">
      <c r="A13" s="19">
        <v>8</v>
      </c>
      <c r="B13" s="19" t="s">
        <v>22</v>
      </c>
      <c r="C13" s="20" t="s">
        <v>39</v>
      </c>
      <c r="D13" s="21" t="s">
        <v>24</v>
      </c>
      <c r="E13" s="22" t="s">
        <v>40</v>
      </c>
      <c r="F13" s="19">
        <v>1825</v>
      </c>
      <c r="G13" s="19">
        <f t="shared" si="1"/>
        <v>1748</v>
      </c>
      <c r="H13" s="19">
        <v>1748</v>
      </c>
      <c r="I13" s="19"/>
      <c r="J13" s="19"/>
      <c r="K13" s="19"/>
      <c r="L13" s="19"/>
      <c r="M13" s="26">
        <v>1498.376775</v>
      </c>
      <c r="N13" s="25">
        <f t="shared" si="2"/>
        <v>0.857194951372998</v>
      </c>
      <c r="O13" s="27" t="s">
        <v>26</v>
      </c>
      <c r="P13" s="27" t="s">
        <v>26</v>
      </c>
      <c r="Q13" s="27">
        <v>1</v>
      </c>
      <c r="R13" s="21" t="s">
        <v>27</v>
      </c>
      <c r="S13" s="19" t="s">
        <v>28</v>
      </c>
      <c r="T13" s="19"/>
    </row>
    <row r="14" ht="55" customHeight="1" spans="1:20">
      <c r="A14" s="19">
        <v>9</v>
      </c>
      <c r="B14" s="19" t="s">
        <v>22</v>
      </c>
      <c r="C14" s="20" t="s">
        <v>41</v>
      </c>
      <c r="D14" s="21" t="s">
        <v>24</v>
      </c>
      <c r="E14" s="22" t="s">
        <v>42</v>
      </c>
      <c r="F14" s="19">
        <v>1850</v>
      </c>
      <c r="G14" s="19">
        <f t="shared" si="1"/>
        <v>1779</v>
      </c>
      <c r="H14" s="19">
        <v>1779</v>
      </c>
      <c r="I14" s="19"/>
      <c r="J14" s="19"/>
      <c r="K14" s="19"/>
      <c r="L14" s="19"/>
      <c r="M14" s="26">
        <v>1777.127756</v>
      </c>
      <c r="N14" s="25">
        <f t="shared" si="2"/>
        <v>0.998947586284429</v>
      </c>
      <c r="O14" s="27" t="s">
        <v>26</v>
      </c>
      <c r="P14" s="27" t="s">
        <v>26</v>
      </c>
      <c r="Q14" s="27">
        <v>1</v>
      </c>
      <c r="R14" s="21" t="s">
        <v>27</v>
      </c>
      <c r="S14" s="19" t="s">
        <v>28</v>
      </c>
      <c r="T14" s="19"/>
    </row>
    <row r="15" ht="55" customHeight="1" spans="1:20">
      <c r="A15" s="19">
        <v>10</v>
      </c>
      <c r="B15" s="19" t="s">
        <v>22</v>
      </c>
      <c r="C15" s="20" t="s">
        <v>43</v>
      </c>
      <c r="D15" s="21" t="s">
        <v>24</v>
      </c>
      <c r="E15" s="22" t="s">
        <v>44</v>
      </c>
      <c r="F15" s="19">
        <v>1975</v>
      </c>
      <c r="G15" s="19">
        <f t="shared" si="1"/>
        <v>1859</v>
      </c>
      <c r="H15" s="19">
        <v>1859</v>
      </c>
      <c r="I15" s="19"/>
      <c r="J15" s="19"/>
      <c r="K15" s="19"/>
      <c r="L15" s="19"/>
      <c r="M15" s="26">
        <v>1840.68003</v>
      </c>
      <c r="N15" s="25">
        <f t="shared" si="2"/>
        <v>0.990145255513717</v>
      </c>
      <c r="O15" s="27" t="s">
        <v>26</v>
      </c>
      <c r="P15" s="27" t="s">
        <v>26</v>
      </c>
      <c r="Q15" s="27">
        <v>1</v>
      </c>
      <c r="R15" s="21" t="s">
        <v>27</v>
      </c>
      <c r="S15" s="19" t="s">
        <v>28</v>
      </c>
      <c r="T15" s="19"/>
    </row>
    <row r="16" ht="55" customHeight="1" spans="1:20">
      <c r="A16" s="19">
        <v>11</v>
      </c>
      <c r="B16" s="19" t="s">
        <v>22</v>
      </c>
      <c r="C16" s="20" t="s">
        <v>45</v>
      </c>
      <c r="D16" s="21" t="s">
        <v>24</v>
      </c>
      <c r="E16" s="22" t="s">
        <v>46</v>
      </c>
      <c r="F16" s="19">
        <v>1000</v>
      </c>
      <c r="G16" s="19">
        <f t="shared" si="1"/>
        <v>936.059081</v>
      </c>
      <c r="H16" s="19">
        <v>936.059081</v>
      </c>
      <c r="I16" s="19"/>
      <c r="J16" s="19"/>
      <c r="K16" s="19"/>
      <c r="L16" s="19"/>
      <c r="M16" s="26">
        <v>936.059081</v>
      </c>
      <c r="N16" s="25">
        <f t="shared" si="2"/>
        <v>1</v>
      </c>
      <c r="O16" s="27" t="s">
        <v>26</v>
      </c>
      <c r="P16" s="27" t="s">
        <v>26</v>
      </c>
      <c r="Q16" s="27">
        <v>1</v>
      </c>
      <c r="R16" s="21" t="s">
        <v>27</v>
      </c>
      <c r="S16" s="19" t="s">
        <v>28</v>
      </c>
      <c r="T16" s="19"/>
    </row>
    <row r="17" ht="55" customHeight="1" spans="1:20">
      <c r="A17" s="19">
        <v>12</v>
      </c>
      <c r="B17" s="19" t="s">
        <v>22</v>
      </c>
      <c r="C17" s="20" t="s">
        <v>47</v>
      </c>
      <c r="D17" s="21" t="s">
        <v>24</v>
      </c>
      <c r="E17" s="22" t="s">
        <v>32</v>
      </c>
      <c r="F17" s="19">
        <v>1750</v>
      </c>
      <c r="G17" s="19">
        <f t="shared" si="1"/>
        <v>1650</v>
      </c>
      <c r="H17" s="19">
        <v>1650</v>
      </c>
      <c r="I17" s="19"/>
      <c r="J17" s="19"/>
      <c r="K17" s="19"/>
      <c r="L17" s="19"/>
      <c r="M17" s="26">
        <v>1492.436875</v>
      </c>
      <c r="N17" s="25">
        <f t="shared" si="2"/>
        <v>0.904507196969697</v>
      </c>
      <c r="O17" s="27" t="s">
        <v>26</v>
      </c>
      <c r="P17" s="27" t="s">
        <v>26</v>
      </c>
      <c r="Q17" s="27">
        <v>1</v>
      </c>
      <c r="R17" s="21" t="s">
        <v>27</v>
      </c>
      <c r="S17" s="19" t="s">
        <v>28</v>
      </c>
      <c r="T17" s="19"/>
    </row>
    <row r="18" ht="55" customHeight="1" spans="1:20">
      <c r="A18" s="19">
        <v>13</v>
      </c>
      <c r="B18" s="19" t="s">
        <v>22</v>
      </c>
      <c r="C18" s="20" t="s">
        <v>48</v>
      </c>
      <c r="D18" s="21" t="s">
        <v>24</v>
      </c>
      <c r="E18" s="22" t="s">
        <v>49</v>
      </c>
      <c r="F18" s="19">
        <v>2250</v>
      </c>
      <c r="G18" s="19">
        <f t="shared" si="1"/>
        <v>2025</v>
      </c>
      <c r="H18" s="19">
        <v>2025</v>
      </c>
      <c r="I18" s="19"/>
      <c r="J18" s="19"/>
      <c r="K18" s="19"/>
      <c r="L18" s="19"/>
      <c r="M18" s="26">
        <v>1855.046866</v>
      </c>
      <c r="N18" s="25">
        <f t="shared" si="2"/>
        <v>0.916072526419753</v>
      </c>
      <c r="O18" s="27" t="s">
        <v>26</v>
      </c>
      <c r="P18" s="27" t="s">
        <v>26</v>
      </c>
      <c r="Q18" s="27">
        <v>1</v>
      </c>
      <c r="R18" s="21" t="s">
        <v>27</v>
      </c>
      <c r="S18" s="19" t="s">
        <v>28</v>
      </c>
      <c r="T18" s="19"/>
    </row>
    <row r="19" ht="55" customHeight="1" spans="1:20">
      <c r="A19" s="19">
        <v>14</v>
      </c>
      <c r="B19" s="19" t="s">
        <v>22</v>
      </c>
      <c r="C19" s="20" t="s">
        <v>50</v>
      </c>
      <c r="D19" s="21" t="s">
        <v>24</v>
      </c>
      <c r="E19" s="22" t="s">
        <v>51</v>
      </c>
      <c r="F19" s="19">
        <v>2975</v>
      </c>
      <c r="G19" s="19">
        <f t="shared" si="1"/>
        <v>2774.38594</v>
      </c>
      <c r="H19" s="19">
        <v>2774.38594</v>
      </c>
      <c r="I19" s="19"/>
      <c r="J19" s="19"/>
      <c r="K19" s="19"/>
      <c r="L19" s="19"/>
      <c r="M19" s="26">
        <v>2774.38594</v>
      </c>
      <c r="N19" s="25">
        <f t="shared" si="2"/>
        <v>1</v>
      </c>
      <c r="O19" s="27" t="s">
        <v>26</v>
      </c>
      <c r="P19" s="27" t="s">
        <v>26</v>
      </c>
      <c r="Q19" s="27">
        <v>1</v>
      </c>
      <c r="R19" s="21" t="s">
        <v>27</v>
      </c>
      <c r="S19" s="19" t="s">
        <v>28</v>
      </c>
      <c r="T19" s="19"/>
    </row>
    <row r="20" ht="55" customHeight="1" spans="1:20">
      <c r="A20" s="19">
        <v>15</v>
      </c>
      <c r="B20" s="19" t="s">
        <v>22</v>
      </c>
      <c r="C20" s="20" t="s">
        <v>52</v>
      </c>
      <c r="D20" s="21" t="s">
        <v>24</v>
      </c>
      <c r="E20" s="22" t="s">
        <v>53</v>
      </c>
      <c r="F20" s="19">
        <v>950</v>
      </c>
      <c r="G20" s="19">
        <f t="shared" si="1"/>
        <v>947.395513</v>
      </c>
      <c r="H20" s="19">
        <v>947.395513</v>
      </c>
      <c r="I20" s="19"/>
      <c r="J20" s="19"/>
      <c r="K20" s="19"/>
      <c r="L20" s="19"/>
      <c r="M20" s="26">
        <v>947.395513</v>
      </c>
      <c r="N20" s="25">
        <f t="shared" si="2"/>
        <v>1</v>
      </c>
      <c r="O20" s="27" t="s">
        <v>26</v>
      </c>
      <c r="P20" s="27" t="s">
        <v>26</v>
      </c>
      <c r="Q20" s="27">
        <v>1</v>
      </c>
      <c r="R20" s="21" t="s">
        <v>27</v>
      </c>
      <c r="S20" s="19" t="s">
        <v>28</v>
      </c>
      <c r="T20" s="19"/>
    </row>
    <row r="21" ht="55" customHeight="1" spans="1:20">
      <c r="A21" s="19">
        <v>16</v>
      </c>
      <c r="B21" s="19" t="s">
        <v>22</v>
      </c>
      <c r="C21" s="20" t="s">
        <v>54</v>
      </c>
      <c r="D21" s="21" t="s">
        <v>24</v>
      </c>
      <c r="E21" s="22" t="s">
        <v>55</v>
      </c>
      <c r="F21" s="19">
        <v>665</v>
      </c>
      <c r="G21" s="19">
        <f t="shared" si="1"/>
        <v>616.588032</v>
      </c>
      <c r="H21" s="19">
        <v>616.588032</v>
      </c>
      <c r="I21" s="19"/>
      <c r="J21" s="19"/>
      <c r="K21" s="19"/>
      <c r="L21" s="19"/>
      <c r="M21" s="26">
        <v>615.923032</v>
      </c>
      <c r="N21" s="25">
        <f t="shared" si="2"/>
        <v>0.998921484093937</v>
      </c>
      <c r="O21" s="27" t="s">
        <v>26</v>
      </c>
      <c r="P21" s="27" t="s">
        <v>26</v>
      </c>
      <c r="Q21" s="27">
        <v>1</v>
      </c>
      <c r="R21" s="21" t="s">
        <v>27</v>
      </c>
      <c r="S21" s="19" t="s">
        <v>28</v>
      </c>
      <c r="T21" s="19"/>
    </row>
    <row r="22" ht="55" customHeight="1" spans="1:20">
      <c r="A22" s="19">
        <v>17</v>
      </c>
      <c r="B22" s="19" t="s">
        <v>22</v>
      </c>
      <c r="C22" s="20" t="s">
        <v>56</v>
      </c>
      <c r="D22" s="21" t="s">
        <v>24</v>
      </c>
      <c r="E22" s="22" t="s">
        <v>57</v>
      </c>
      <c r="F22" s="19">
        <v>995</v>
      </c>
      <c r="G22" s="19">
        <f t="shared" si="1"/>
        <v>925</v>
      </c>
      <c r="H22" s="19">
        <v>925</v>
      </c>
      <c r="I22" s="19"/>
      <c r="J22" s="19"/>
      <c r="K22" s="19"/>
      <c r="L22" s="19"/>
      <c r="M22" s="26">
        <v>874.25249</v>
      </c>
      <c r="N22" s="25">
        <f t="shared" si="2"/>
        <v>0.945137827027027</v>
      </c>
      <c r="O22" s="27" t="s">
        <v>26</v>
      </c>
      <c r="P22" s="27" t="s">
        <v>26</v>
      </c>
      <c r="Q22" s="27">
        <v>1</v>
      </c>
      <c r="R22" s="21" t="s">
        <v>27</v>
      </c>
      <c r="S22" s="19" t="s">
        <v>28</v>
      </c>
      <c r="T22" s="19"/>
    </row>
    <row r="23" ht="55" customHeight="1" spans="1:20">
      <c r="A23" s="19">
        <v>18</v>
      </c>
      <c r="B23" s="19" t="s">
        <v>22</v>
      </c>
      <c r="C23" s="20" t="s">
        <v>58</v>
      </c>
      <c r="D23" s="21" t="s">
        <v>24</v>
      </c>
      <c r="E23" s="22" t="s">
        <v>59</v>
      </c>
      <c r="F23" s="19">
        <v>595</v>
      </c>
      <c r="G23" s="19">
        <f t="shared" si="1"/>
        <v>595</v>
      </c>
      <c r="H23" s="19">
        <v>595</v>
      </c>
      <c r="I23" s="19"/>
      <c r="J23" s="19"/>
      <c r="K23" s="19"/>
      <c r="L23" s="19"/>
      <c r="M23" s="26">
        <v>595</v>
      </c>
      <c r="N23" s="25">
        <f t="shared" si="2"/>
        <v>1</v>
      </c>
      <c r="O23" s="27" t="s">
        <v>26</v>
      </c>
      <c r="P23" s="27" t="s">
        <v>26</v>
      </c>
      <c r="Q23" s="27">
        <v>1</v>
      </c>
      <c r="R23" s="21" t="s">
        <v>27</v>
      </c>
      <c r="S23" s="19" t="s">
        <v>28</v>
      </c>
      <c r="T23" s="19"/>
    </row>
    <row r="24" ht="55" customHeight="1" spans="1:20">
      <c r="A24" s="19">
        <v>19</v>
      </c>
      <c r="B24" s="19" t="s">
        <v>22</v>
      </c>
      <c r="C24" s="20" t="s">
        <v>60</v>
      </c>
      <c r="D24" s="21" t="s">
        <v>24</v>
      </c>
      <c r="E24" s="22" t="s">
        <v>61</v>
      </c>
      <c r="F24" s="19">
        <v>395</v>
      </c>
      <c r="G24" s="19">
        <f t="shared" si="1"/>
        <v>395</v>
      </c>
      <c r="H24" s="19">
        <v>395</v>
      </c>
      <c r="I24" s="19"/>
      <c r="J24" s="19"/>
      <c r="K24" s="19"/>
      <c r="L24" s="19"/>
      <c r="M24" s="26">
        <v>395</v>
      </c>
      <c r="N24" s="25">
        <f t="shared" si="2"/>
        <v>1</v>
      </c>
      <c r="O24" s="27" t="s">
        <v>26</v>
      </c>
      <c r="P24" s="27" t="s">
        <v>26</v>
      </c>
      <c r="Q24" s="27">
        <v>1</v>
      </c>
      <c r="R24" s="21" t="s">
        <v>27</v>
      </c>
      <c r="S24" s="19" t="s">
        <v>28</v>
      </c>
      <c r="T24" s="19"/>
    </row>
    <row r="25" ht="55" customHeight="1" spans="1:20">
      <c r="A25" s="19">
        <v>20</v>
      </c>
      <c r="B25" s="19" t="s">
        <v>22</v>
      </c>
      <c r="C25" s="20" t="s">
        <v>62</v>
      </c>
      <c r="D25" s="21" t="s">
        <v>24</v>
      </c>
      <c r="E25" s="22" t="s">
        <v>63</v>
      </c>
      <c r="F25" s="19">
        <v>395</v>
      </c>
      <c r="G25" s="19">
        <f t="shared" si="1"/>
        <v>395</v>
      </c>
      <c r="H25" s="19">
        <v>395</v>
      </c>
      <c r="I25" s="19"/>
      <c r="J25" s="19"/>
      <c r="K25" s="19"/>
      <c r="L25" s="19"/>
      <c r="M25" s="26">
        <v>395</v>
      </c>
      <c r="N25" s="25">
        <f t="shared" si="2"/>
        <v>1</v>
      </c>
      <c r="O25" s="27" t="s">
        <v>26</v>
      </c>
      <c r="P25" s="27" t="s">
        <v>26</v>
      </c>
      <c r="Q25" s="27">
        <v>1</v>
      </c>
      <c r="R25" s="21" t="s">
        <v>27</v>
      </c>
      <c r="S25" s="19" t="s">
        <v>28</v>
      </c>
      <c r="T25" s="19"/>
    </row>
    <row r="26" ht="55" customHeight="1" spans="1:20">
      <c r="A26" s="19">
        <v>21</v>
      </c>
      <c r="B26" s="19" t="s">
        <v>22</v>
      </c>
      <c r="C26" s="20" t="s">
        <v>64</v>
      </c>
      <c r="D26" s="21" t="s">
        <v>24</v>
      </c>
      <c r="E26" s="22" t="s">
        <v>65</v>
      </c>
      <c r="F26" s="19">
        <v>490</v>
      </c>
      <c r="G26" s="19">
        <f t="shared" si="1"/>
        <v>477</v>
      </c>
      <c r="H26" s="19">
        <v>477</v>
      </c>
      <c r="I26" s="19"/>
      <c r="J26" s="19"/>
      <c r="K26" s="19"/>
      <c r="L26" s="19"/>
      <c r="M26" s="26">
        <v>471.173823</v>
      </c>
      <c r="N26" s="25">
        <f t="shared" si="2"/>
        <v>0.98778579245283</v>
      </c>
      <c r="O26" s="27" t="s">
        <v>26</v>
      </c>
      <c r="P26" s="27" t="s">
        <v>26</v>
      </c>
      <c r="Q26" s="27">
        <v>1</v>
      </c>
      <c r="R26" s="21" t="s">
        <v>27</v>
      </c>
      <c r="S26" s="19" t="s">
        <v>28</v>
      </c>
      <c r="T26" s="19"/>
    </row>
    <row r="27" ht="55" customHeight="1" spans="1:20">
      <c r="A27" s="19">
        <v>22</v>
      </c>
      <c r="B27" s="19" t="s">
        <v>22</v>
      </c>
      <c r="C27" s="20" t="s">
        <v>66</v>
      </c>
      <c r="D27" s="21" t="s">
        <v>24</v>
      </c>
      <c r="E27" s="22" t="s">
        <v>67</v>
      </c>
      <c r="F27" s="19">
        <v>390</v>
      </c>
      <c r="G27" s="19">
        <f t="shared" si="1"/>
        <v>390</v>
      </c>
      <c r="H27" s="19">
        <v>390</v>
      </c>
      <c r="I27" s="19"/>
      <c r="J27" s="19"/>
      <c r="K27" s="19"/>
      <c r="L27" s="19"/>
      <c r="M27" s="26">
        <v>378.009146</v>
      </c>
      <c r="N27" s="25">
        <f t="shared" si="2"/>
        <v>0.969254220512821</v>
      </c>
      <c r="O27" s="27" t="s">
        <v>26</v>
      </c>
      <c r="P27" s="27" t="s">
        <v>26</v>
      </c>
      <c r="Q27" s="27">
        <v>1</v>
      </c>
      <c r="R27" s="21" t="s">
        <v>27</v>
      </c>
      <c r="S27" s="19" t="s">
        <v>28</v>
      </c>
      <c r="T27" s="19"/>
    </row>
    <row r="28" ht="55" customHeight="1" spans="1:20">
      <c r="A28" s="19">
        <v>23</v>
      </c>
      <c r="B28" s="19" t="s">
        <v>22</v>
      </c>
      <c r="C28" s="20" t="s">
        <v>68</v>
      </c>
      <c r="D28" s="21" t="s">
        <v>24</v>
      </c>
      <c r="E28" s="22" t="s">
        <v>69</v>
      </c>
      <c r="F28" s="19">
        <v>900</v>
      </c>
      <c r="G28" s="19">
        <f t="shared" si="1"/>
        <v>878.741148</v>
      </c>
      <c r="H28" s="19">
        <v>878.741148</v>
      </c>
      <c r="I28" s="19"/>
      <c r="J28" s="19"/>
      <c r="K28" s="19"/>
      <c r="L28" s="19"/>
      <c r="M28" s="26">
        <v>822.38442</v>
      </c>
      <c r="N28" s="25">
        <f t="shared" si="2"/>
        <v>0.935866519818416</v>
      </c>
      <c r="O28" s="27" t="s">
        <v>26</v>
      </c>
      <c r="P28" s="27" t="s">
        <v>26</v>
      </c>
      <c r="Q28" s="27">
        <v>1</v>
      </c>
      <c r="R28" s="21" t="s">
        <v>27</v>
      </c>
      <c r="S28" s="19" t="s">
        <v>70</v>
      </c>
      <c r="T28" s="19"/>
    </row>
    <row r="29" ht="55" customHeight="1" spans="1:20">
      <c r="A29" s="19">
        <v>24</v>
      </c>
      <c r="B29" s="19" t="s">
        <v>22</v>
      </c>
      <c r="C29" s="20" t="s">
        <v>71</v>
      </c>
      <c r="D29" s="21" t="s">
        <v>24</v>
      </c>
      <c r="E29" s="22" t="s">
        <v>72</v>
      </c>
      <c r="F29" s="19">
        <v>1198</v>
      </c>
      <c r="G29" s="19">
        <f t="shared" si="1"/>
        <v>1168</v>
      </c>
      <c r="H29" s="19">
        <v>1168</v>
      </c>
      <c r="I29" s="19"/>
      <c r="J29" s="19"/>
      <c r="K29" s="19"/>
      <c r="L29" s="19"/>
      <c r="M29" s="26">
        <v>1139.667</v>
      </c>
      <c r="N29" s="25">
        <f t="shared" si="2"/>
        <v>0.975742294520548</v>
      </c>
      <c r="O29" s="27" t="s">
        <v>26</v>
      </c>
      <c r="P29" s="27" t="s">
        <v>26</v>
      </c>
      <c r="Q29" s="27">
        <v>1</v>
      </c>
      <c r="R29" s="21" t="s">
        <v>27</v>
      </c>
      <c r="S29" s="19" t="s">
        <v>70</v>
      </c>
      <c r="T29" s="19"/>
    </row>
    <row r="30" ht="55" customHeight="1" spans="1:20">
      <c r="A30" s="19">
        <v>25</v>
      </c>
      <c r="B30" s="19" t="s">
        <v>22</v>
      </c>
      <c r="C30" s="20" t="s">
        <v>73</v>
      </c>
      <c r="D30" s="21" t="s">
        <v>24</v>
      </c>
      <c r="E30" s="22" t="s">
        <v>74</v>
      </c>
      <c r="F30" s="19">
        <v>1895</v>
      </c>
      <c r="G30" s="19">
        <f t="shared" si="1"/>
        <v>1895</v>
      </c>
      <c r="H30" s="19">
        <v>1895</v>
      </c>
      <c r="I30" s="19"/>
      <c r="J30" s="19"/>
      <c r="K30" s="19"/>
      <c r="L30" s="19"/>
      <c r="M30" s="26">
        <v>1838.77</v>
      </c>
      <c r="N30" s="25">
        <f t="shared" si="2"/>
        <v>0.970327176781003</v>
      </c>
      <c r="O30" s="27" t="s">
        <v>26</v>
      </c>
      <c r="P30" s="27" t="s">
        <v>26</v>
      </c>
      <c r="Q30" s="27">
        <v>1</v>
      </c>
      <c r="R30" s="21" t="s">
        <v>27</v>
      </c>
      <c r="S30" s="19" t="s">
        <v>70</v>
      </c>
      <c r="T30" s="19"/>
    </row>
    <row r="31" ht="55" customHeight="1" spans="1:20">
      <c r="A31" s="19">
        <v>26</v>
      </c>
      <c r="B31" s="19" t="s">
        <v>22</v>
      </c>
      <c r="C31" s="20" t="s">
        <v>75</v>
      </c>
      <c r="D31" s="21" t="s">
        <v>24</v>
      </c>
      <c r="E31" s="22" t="s">
        <v>76</v>
      </c>
      <c r="F31" s="19">
        <f>385+355</f>
        <v>740</v>
      </c>
      <c r="G31" s="19">
        <f t="shared" si="1"/>
        <v>725.235204</v>
      </c>
      <c r="H31" s="19">
        <f>725.235204-91</f>
        <v>634.235204</v>
      </c>
      <c r="I31" s="19"/>
      <c r="J31" s="19"/>
      <c r="K31" s="19">
        <v>91</v>
      </c>
      <c r="L31" s="19"/>
      <c r="M31" s="26">
        <v>725.235204</v>
      </c>
      <c r="N31" s="25">
        <f t="shared" si="2"/>
        <v>1</v>
      </c>
      <c r="O31" s="27" t="s">
        <v>26</v>
      </c>
      <c r="P31" s="27" t="s">
        <v>26</v>
      </c>
      <c r="Q31" s="27">
        <v>1</v>
      </c>
      <c r="R31" s="21" t="s">
        <v>27</v>
      </c>
      <c r="S31" s="19" t="s">
        <v>28</v>
      </c>
      <c r="T31" s="19"/>
    </row>
    <row r="32" ht="55" customHeight="1" spans="1:20">
      <c r="A32" s="19">
        <v>27</v>
      </c>
      <c r="B32" s="19" t="s">
        <v>22</v>
      </c>
      <c r="C32" s="20" t="s">
        <v>77</v>
      </c>
      <c r="D32" s="21" t="s">
        <v>24</v>
      </c>
      <c r="E32" s="22" t="s">
        <v>78</v>
      </c>
      <c r="F32" s="19">
        <v>600</v>
      </c>
      <c r="G32" s="19">
        <f t="shared" si="1"/>
        <v>600</v>
      </c>
      <c r="H32" s="19">
        <v>600</v>
      </c>
      <c r="I32" s="19"/>
      <c r="J32" s="19"/>
      <c r="K32" s="19"/>
      <c r="L32" s="19"/>
      <c r="M32" s="26">
        <v>599.788382</v>
      </c>
      <c r="N32" s="25">
        <f t="shared" si="2"/>
        <v>0.999647303333333</v>
      </c>
      <c r="O32" s="27" t="s">
        <v>26</v>
      </c>
      <c r="P32" s="27" t="s">
        <v>26</v>
      </c>
      <c r="Q32" s="27">
        <v>1</v>
      </c>
      <c r="R32" s="21" t="s">
        <v>27</v>
      </c>
      <c r="S32" s="19" t="s">
        <v>28</v>
      </c>
      <c r="T32" s="19"/>
    </row>
    <row r="33" ht="55" customHeight="1" spans="1:20">
      <c r="A33" s="19">
        <v>28</v>
      </c>
      <c r="B33" s="19" t="s">
        <v>22</v>
      </c>
      <c r="C33" s="20" t="s">
        <v>79</v>
      </c>
      <c r="D33" s="21" t="s">
        <v>24</v>
      </c>
      <c r="E33" s="22" t="s">
        <v>80</v>
      </c>
      <c r="F33" s="19">
        <v>680</v>
      </c>
      <c r="G33" s="19">
        <f t="shared" si="1"/>
        <v>674.3451</v>
      </c>
      <c r="H33" s="19">
        <v>674.3451</v>
      </c>
      <c r="I33" s="19"/>
      <c r="J33" s="19"/>
      <c r="K33" s="19"/>
      <c r="L33" s="19"/>
      <c r="M33" s="26">
        <v>674.3451</v>
      </c>
      <c r="N33" s="25">
        <f t="shared" si="2"/>
        <v>1</v>
      </c>
      <c r="O33" s="27" t="s">
        <v>26</v>
      </c>
      <c r="P33" s="27" t="s">
        <v>26</v>
      </c>
      <c r="Q33" s="27">
        <v>1</v>
      </c>
      <c r="R33" s="21" t="s">
        <v>27</v>
      </c>
      <c r="S33" s="19" t="s">
        <v>28</v>
      </c>
      <c r="T33" s="19"/>
    </row>
    <row r="34" ht="55" customHeight="1" spans="1:20">
      <c r="A34" s="19">
        <v>29</v>
      </c>
      <c r="B34" s="19" t="s">
        <v>22</v>
      </c>
      <c r="C34" s="20" t="s">
        <v>81</v>
      </c>
      <c r="D34" s="21" t="s">
        <v>24</v>
      </c>
      <c r="E34" s="22" t="s">
        <v>82</v>
      </c>
      <c r="F34" s="19">
        <v>700</v>
      </c>
      <c r="G34" s="19">
        <f t="shared" si="1"/>
        <v>671</v>
      </c>
      <c r="H34" s="19">
        <v>671</v>
      </c>
      <c r="I34" s="19"/>
      <c r="J34" s="19"/>
      <c r="K34" s="19"/>
      <c r="L34" s="19"/>
      <c r="M34" s="26">
        <v>662.226178</v>
      </c>
      <c r="N34" s="25">
        <f t="shared" si="2"/>
        <v>0.986924259314456</v>
      </c>
      <c r="O34" s="27" t="s">
        <v>26</v>
      </c>
      <c r="P34" s="27" t="s">
        <v>26</v>
      </c>
      <c r="Q34" s="27">
        <v>1</v>
      </c>
      <c r="R34" s="21" t="s">
        <v>27</v>
      </c>
      <c r="S34" s="19" t="s">
        <v>28</v>
      </c>
      <c r="T34" s="19"/>
    </row>
    <row r="35" ht="55" customHeight="1" spans="1:20">
      <c r="A35" s="19">
        <v>30</v>
      </c>
      <c r="B35" s="19" t="s">
        <v>22</v>
      </c>
      <c r="C35" s="20" t="s">
        <v>83</v>
      </c>
      <c r="D35" s="21" t="s">
        <v>24</v>
      </c>
      <c r="E35" s="22" t="s">
        <v>84</v>
      </c>
      <c r="F35" s="19">
        <v>700</v>
      </c>
      <c r="G35" s="19">
        <f t="shared" si="1"/>
        <v>657.66396</v>
      </c>
      <c r="H35" s="19">
        <v>657.66396</v>
      </c>
      <c r="I35" s="19"/>
      <c r="J35" s="19"/>
      <c r="K35" s="19"/>
      <c r="L35" s="19"/>
      <c r="M35" s="26">
        <v>657.01396</v>
      </c>
      <c r="N35" s="25">
        <f t="shared" si="2"/>
        <v>0.999011653306956</v>
      </c>
      <c r="O35" s="27" t="s">
        <v>26</v>
      </c>
      <c r="P35" s="27" t="s">
        <v>26</v>
      </c>
      <c r="Q35" s="27">
        <v>1</v>
      </c>
      <c r="R35" s="21" t="s">
        <v>27</v>
      </c>
      <c r="S35" s="19" t="s">
        <v>28</v>
      </c>
      <c r="T35" s="19"/>
    </row>
    <row r="36" ht="55" customHeight="1" spans="1:20">
      <c r="A36" s="19">
        <v>31</v>
      </c>
      <c r="B36" s="19" t="s">
        <v>22</v>
      </c>
      <c r="C36" s="20" t="s">
        <v>85</v>
      </c>
      <c r="D36" s="21" t="s">
        <v>24</v>
      </c>
      <c r="E36" s="22" t="s">
        <v>86</v>
      </c>
      <c r="F36" s="19">
        <v>194.7</v>
      </c>
      <c r="G36" s="19">
        <f t="shared" si="1"/>
        <v>157</v>
      </c>
      <c r="H36" s="19">
        <v>157</v>
      </c>
      <c r="I36" s="19"/>
      <c r="J36" s="19"/>
      <c r="K36" s="19"/>
      <c r="L36" s="19"/>
      <c r="M36" s="26">
        <v>157</v>
      </c>
      <c r="N36" s="25">
        <f t="shared" si="2"/>
        <v>1</v>
      </c>
      <c r="O36" s="27" t="s">
        <v>26</v>
      </c>
      <c r="P36" s="27" t="s">
        <v>26</v>
      </c>
      <c r="Q36" s="27">
        <v>1</v>
      </c>
      <c r="R36" s="21" t="s">
        <v>27</v>
      </c>
      <c r="S36" s="19" t="s">
        <v>70</v>
      </c>
      <c r="T36" s="19"/>
    </row>
    <row r="37" ht="55" customHeight="1" spans="1:20">
      <c r="A37" s="19">
        <v>32</v>
      </c>
      <c r="B37" s="19" t="s">
        <v>22</v>
      </c>
      <c r="C37" s="20" t="s">
        <v>87</v>
      </c>
      <c r="D37" s="21" t="s">
        <v>24</v>
      </c>
      <c r="E37" s="22" t="s">
        <v>88</v>
      </c>
      <c r="F37" s="19">
        <v>75</v>
      </c>
      <c r="G37" s="19">
        <f t="shared" si="1"/>
        <v>74.1</v>
      </c>
      <c r="H37" s="19">
        <v>74.1</v>
      </c>
      <c r="I37" s="19"/>
      <c r="J37" s="19"/>
      <c r="K37" s="19"/>
      <c r="L37" s="19"/>
      <c r="M37" s="26">
        <v>74.1</v>
      </c>
      <c r="N37" s="25">
        <f t="shared" si="2"/>
        <v>1</v>
      </c>
      <c r="O37" s="27" t="s">
        <v>26</v>
      </c>
      <c r="P37" s="27" t="s">
        <v>26</v>
      </c>
      <c r="Q37" s="27">
        <v>1</v>
      </c>
      <c r="R37" s="21" t="s">
        <v>89</v>
      </c>
      <c r="S37" s="19" t="s">
        <v>28</v>
      </c>
      <c r="T37" s="28" t="s">
        <v>90</v>
      </c>
    </row>
    <row r="38" ht="55" customHeight="1" spans="1:20">
      <c r="A38" s="19">
        <v>33</v>
      </c>
      <c r="B38" s="19" t="s">
        <v>22</v>
      </c>
      <c r="C38" s="20" t="s">
        <v>91</v>
      </c>
      <c r="D38" s="21" t="s">
        <v>24</v>
      </c>
      <c r="E38" s="22" t="s">
        <v>92</v>
      </c>
      <c r="F38" s="19">
        <v>970</v>
      </c>
      <c r="G38" s="19">
        <f t="shared" si="1"/>
        <v>961.41331</v>
      </c>
      <c r="H38" s="19">
        <v>961.41331</v>
      </c>
      <c r="I38" s="19"/>
      <c r="J38" s="19"/>
      <c r="K38" s="19"/>
      <c r="L38" s="19"/>
      <c r="M38" s="26">
        <v>880.413281</v>
      </c>
      <c r="N38" s="25">
        <f t="shared" si="2"/>
        <v>0.915749003932554</v>
      </c>
      <c r="O38" s="27" t="s">
        <v>26</v>
      </c>
      <c r="P38" s="27"/>
      <c r="Q38" s="27">
        <v>1</v>
      </c>
      <c r="R38" s="21" t="s">
        <v>27</v>
      </c>
      <c r="S38" s="19" t="s">
        <v>28</v>
      </c>
      <c r="T38" s="28" t="s">
        <v>93</v>
      </c>
    </row>
    <row r="39" ht="55" customHeight="1" spans="1:20">
      <c r="A39" s="19">
        <v>34</v>
      </c>
      <c r="B39" s="19" t="s">
        <v>22</v>
      </c>
      <c r="C39" s="20" t="s">
        <v>94</v>
      </c>
      <c r="D39" s="21" t="s">
        <v>24</v>
      </c>
      <c r="E39" s="22" t="s">
        <v>95</v>
      </c>
      <c r="F39" s="19">
        <v>250.48</v>
      </c>
      <c r="G39" s="19">
        <f t="shared" ref="G39:G70" si="3">SUM(H39:L39)</f>
        <v>242.260346</v>
      </c>
      <c r="H39" s="19">
        <v>242.260346</v>
      </c>
      <c r="I39" s="19"/>
      <c r="J39" s="19"/>
      <c r="K39" s="19"/>
      <c r="L39" s="19"/>
      <c r="M39" s="26">
        <v>241.760346</v>
      </c>
      <c r="N39" s="25">
        <f t="shared" ref="N39:N70" si="4">M39/G39</f>
        <v>0.997936104656599</v>
      </c>
      <c r="O39" s="27" t="s">
        <v>26</v>
      </c>
      <c r="P39" s="27" t="s">
        <v>26</v>
      </c>
      <c r="Q39" s="27">
        <v>1</v>
      </c>
      <c r="R39" s="21" t="s">
        <v>27</v>
      </c>
      <c r="S39" s="19" t="s">
        <v>28</v>
      </c>
      <c r="T39" s="28" t="s">
        <v>93</v>
      </c>
    </row>
    <row r="40" ht="55" customHeight="1" spans="1:20">
      <c r="A40" s="19">
        <v>35</v>
      </c>
      <c r="B40" s="19" t="s">
        <v>22</v>
      </c>
      <c r="C40" s="20" t="s">
        <v>96</v>
      </c>
      <c r="D40" s="21" t="s">
        <v>24</v>
      </c>
      <c r="E40" s="22" t="s">
        <v>97</v>
      </c>
      <c r="F40" s="19">
        <v>890</v>
      </c>
      <c r="G40" s="19">
        <f t="shared" si="3"/>
        <v>837</v>
      </c>
      <c r="H40" s="19">
        <v>837</v>
      </c>
      <c r="I40" s="19"/>
      <c r="J40" s="19"/>
      <c r="K40" s="19"/>
      <c r="L40" s="19"/>
      <c r="M40" s="26">
        <v>796.995471</v>
      </c>
      <c r="N40" s="25">
        <f t="shared" si="4"/>
        <v>0.952204863799283</v>
      </c>
      <c r="O40" s="27" t="s">
        <v>26</v>
      </c>
      <c r="P40" s="27" t="s">
        <v>26</v>
      </c>
      <c r="Q40" s="27">
        <v>1</v>
      </c>
      <c r="R40" s="21" t="s">
        <v>27</v>
      </c>
      <c r="S40" s="19" t="s">
        <v>28</v>
      </c>
      <c r="T40" s="28" t="s">
        <v>93</v>
      </c>
    </row>
    <row r="41" ht="55" customHeight="1" spans="1:20">
      <c r="A41" s="19">
        <v>36</v>
      </c>
      <c r="B41" s="19" t="s">
        <v>22</v>
      </c>
      <c r="C41" s="20" t="s">
        <v>98</v>
      </c>
      <c r="D41" s="21" t="s">
        <v>24</v>
      </c>
      <c r="E41" s="22" t="s">
        <v>99</v>
      </c>
      <c r="F41" s="19">
        <v>640.57</v>
      </c>
      <c r="G41" s="19">
        <f t="shared" si="3"/>
        <v>625.57</v>
      </c>
      <c r="H41" s="19">
        <v>625.57</v>
      </c>
      <c r="I41" s="19"/>
      <c r="J41" s="19"/>
      <c r="K41" s="19"/>
      <c r="L41" s="19"/>
      <c r="M41" s="26">
        <v>577.08</v>
      </c>
      <c r="N41" s="25">
        <f t="shared" si="4"/>
        <v>0.922486692136771</v>
      </c>
      <c r="O41" s="27" t="s">
        <v>26</v>
      </c>
      <c r="P41" s="27" t="s">
        <v>26</v>
      </c>
      <c r="Q41" s="27">
        <v>1</v>
      </c>
      <c r="R41" s="21" t="s">
        <v>27</v>
      </c>
      <c r="S41" s="19" t="s">
        <v>70</v>
      </c>
      <c r="T41" s="28" t="s">
        <v>93</v>
      </c>
    </row>
    <row r="42" ht="55" customHeight="1" spans="1:20">
      <c r="A42" s="19">
        <v>37</v>
      </c>
      <c r="B42" s="19" t="s">
        <v>22</v>
      </c>
      <c r="C42" s="20" t="s">
        <v>100</v>
      </c>
      <c r="D42" s="21" t="s">
        <v>24</v>
      </c>
      <c r="E42" s="22" t="s">
        <v>101</v>
      </c>
      <c r="F42" s="19">
        <v>1695</v>
      </c>
      <c r="G42" s="19">
        <f t="shared" si="3"/>
        <v>1532.328403</v>
      </c>
      <c r="H42" s="19">
        <v>1532.328403</v>
      </c>
      <c r="I42" s="19"/>
      <c r="J42" s="19"/>
      <c r="K42" s="19"/>
      <c r="L42" s="19"/>
      <c r="M42" s="26">
        <v>1424.238685</v>
      </c>
      <c r="N42" s="25">
        <f t="shared" si="4"/>
        <v>0.929460474798756</v>
      </c>
      <c r="O42" s="27"/>
      <c r="P42" s="27"/>
      <c r="Q42" s="27">
        <v>0.95</v>
      </c>
      <c r="R42" s="21" t="s">
        <v>27</v>
      </c>
      <c r="S42" s="19" t="s">
        <v>70</v>
      </c>
      <c r="T42" s="28" t="s">
        <v>93</v>
      </c>
    </row>
    <row r="43" ht="55" customHeight="1" spans="1:20">
      <c r="A43" s="19">
        <v>38</v>
      </c>
      <c r="B43" s="19" t="s">
        <v>22</v>
      </c>
      <c r="C43" s="20" t="s">
        <v>102</v>
      </c>
      <c r="D43" s="21" t="s">
        <v>24</v>
      </c>
      <c r="E43" s="22" t="s">
        <v>103</v>
      </c>
      <c r="F43" s="19">
        <v>900</v>
      </c>
      <c r="G43" s="19">
        <f t="shared" si="3"/>
        <v>854</v>
      </c>
      <c r="H43" s="19">
        <v>854</v>
      </c>
      <c r="I43" s="19"/>
      <c r="J43" s="19"/>
      <c r="K43" s="19"/>
      <c r="L43" s="19"/>
      <c r="M43" s="26">
        <v>496.73532</v>
      </c>
      <c r="N43" s="25">
        <f t="shared" si="4"/>
        <v>0.581657283372365</v>
      </c>
      <c r="O43" s="27"/>
      <c r="P43" s="27"/>
      <c r="Q43" s="27">
        <v>0.9</v>
      </c>
      <c r="R43" s="21" t="s">
        <v>104</v>
      </c>
      <c r="S43" s="19" t="s">
        <v>28</v>
      </c>
      <c r="T43" s="19"/>
    </row>
    <row r="44" ht="55" customHeight="1" spans="1:20">
      <c r="A44" s="19">
        <v>39</v>
      </c>
      <c r="B44" s="19" t="s">
        <v>22</v>
      </c>
      <c r="C44" s="20" t="s">
        <v>105</v>
      </c>
      <c r="D44" s="21" t="s">
        <v>24</v>
      </c>
      <c r="E44" s="22" t="s">
        <v>106</v>
      </c>
      <c r="F44" s="19">
        <v>1700</v>
      </c>
      <c r="G44" s="19">
        <f t="shared" si="3"/>
        <v>1680</v>
      </c>
      <c r="H44" s="19">
        <v>1680</v>
      </c>
      <c r="I44" s="19"/>
      <c r="J44" s="19"/>
      <c r="K44" s="19"/>
      <c r="L44" s="19"/>
      <c r="M44" s="26">
        <v>1393.797215</v>
      </c>
      <c r="N44" s="25">
        <f t="shared" si="4"/>
        <v>0.829641199404762</v>
      </c>
      <c r="O44" s="27"/>
      <c r="P44" s="27"/>
      <c r="Q44" s="27">
        <v>0.9</v>
      </c>
      <c r="R44" s="21" t="s">
        <v>104</v>
      </c>
      <c r="S44" s="19" t="s">
        <v>28</v>
      </c>
      <c r="T44" s="19"/>
    </row>
    <row r="45" ht="55" customHeight="1" spans="1:20">
      <c r="A45" s="19">
        <v>40</v>
      </c>
      <c r="B45" s="19" t="s">
        <v>22</v>
      </c>
      <c r="C45" s="20" t="s">
        <v>107</v>
      </c>
      <c r="D45" s="21" t="s">
        <v>24</v>
      </c>
      <c r="E45" s="22" t="s">
        <v>108</v>
      </c>
      <c r="F45" s="19">
        <v>1600</v>
      </c>
      <c r="G45" s="19">
        <f t="shared" si="3"/>
        <v>1491</v>
      </c>
      <c r="H45" s="19">
        <v>1491</v>
      </c>
      <c r="I45" s="19"/>
      <c r="J45" s="19"/>
      <c r="K45" s="19"/>
      <c r="L45" s="19"/>
      <c r="M45" s="26">
        <v>1285.615807</v>
      </c>
      <c r="N45" s="25">
        <f t="shared" si="4"/>
        <v>0.862250708920188</v>
      </c>
      <c r="O45" s="27"/>
      <c r="P45" s="27"/>
      <c r="Q45" s="27">
        <v>0.9</v>
      </c>
      <c r="R45" s="21" t="s">
        <v>104</v>
      </c>
      <c r="S45" s="19" t="s">
        <v>28</v>
      </c>
      <c r="T45" s="19"/>
    </row>
    <row r="46" ht="55" customHeight="1" spans="1:20">
      <c r="A46" s="19">
        <v>41</v>
      </c>
      <c r="B46" s="19" t="s">
        <v>22</v>
      </c>
      <c r="C46" s="20" t="s">
        <v>109</v>
      </c>
      <c r="D46" s="19" t="s">
        <v>24</v>
      </c>
      <c r="E46" s="22" t="s">
        <v>110</v>
      </c>
      <c r="F46" s="19">
        <v>1000</v>
      </c>
      <c r="G46" s="19">
        <f t="shared" si="3"/>
        <v>1000</v>
      </c>
      <c r="H46" s="19">
        <v>1000</v>
      </c>
      <c r="I46" s="19"/>
      <c r="J46" s="19"/>
      <c r="K46" s="19"/>
      <c r="L46" s="19"/>
      <c r="M46" s="26">
        <v>788.624057</v>
      </c>
      <c r="N46" s="25">
        <f t="shared" si="4"/>
        <v>0.788624057</v>
      </c>
      <c r="O46" s="27" t="s">
        <v>26</v>
      </c>
      <c r="P46" s="27" t="s">
        <v>26</v>
      </c>
      <c r="Q46" s="27">
        <v>1</v>
      </c>
      <c r="R46" s="21" t="s">
        <v>27</v>
      </c>
      <c r="S46" s="19" t="s">
        <v>28</v>
      </c>
      <c r="T46" s="28" t="s">
        <v>93</v>
      </c>
    </row>
    <row r="47" ht="55" customHeight="1" spans="1:20">
      <c r="A47" s="19">
        <v>42</v>
      </c>
      <c r="B47" s="19" t="s">
        <v>22</v>
      </c>
      <c r="C47" s="20" t="s">
        <v>111</v>
      </c>
      <c r="D47" s="19" t="s">
        <v>112</v>
      </c>
      <c r="E47" s="22" t="s">
        <v>113</v>
      </c>
      <c r="F47" s="19">
        <v>1181.952</v>
      </c>
      <c r="G47" s="19">
        <f t="shared" si="3"/>
        <v>1181.952</v>
      </c>
      <c r="H47" s="19">
        <v>1181.952</v>
      </c>
      <c r="I47" s="19"/>
      <c r="J47" s="19"/>
      <c r="K47" s="19"/>
      <c r="L47" s="19"/>
      <c r="M47" s="26">
        <v>1179.684</v>
      </c>
      <c r="N47" s="25">
        <f t="shared" si="4"/>
        <v>0.998081140350877</v>
      </c>
      <c r="O47" s="27" t="s">
        <v>26</v>
      </c>
      <c r="P47" s="27" t="s">
        <v>26</v>
      </c>
      <c r="Q47" s="27">
        <v>1</v>
      </c>
      <c r="R47" s="21" t="s">
        <v>114</v>
      </c>
      <c r="S47" s="19" t="s">
        <v>28</v>
      </c>
      <c r="T47" s="28" t="s">
        <v>115</v>
      </c>
    </row>
    <row r="48" ht="55" customHeight="1" spans="1:20">
      <c r="A48" s="19">
        <v>43</v>
      </c>
      <c r="B48" s="19" t="s">
        <v>22</v>
      </c>
      <c r="C48" s="20" t="s">
        <v>116</v>
      </c>
      <c r="D48" s="19" t="s">
        <v>112</v>
      </c>
      <c r="E48" s="22" t="s">
        <v>117</v>
      </c>
      <c r="F48" s="19">
        <v>1894.8</v>
      </c>
      <c r="G48" s="19">
        <f t="shared" si="3"/>
        <v>1894.8</v>
      </c>
      <c r="H48" s="19">
        <v>1894.8</v>
      </c>
      <c r="I48" s="19"/>
      <c r="J48" s="19"/>
      <c r="K48" s="19"/>
      <c r="L48" s="19"/>
      <c r="M48" s="26">
        <v>1894.8</v>
      </c>
      <c r="N48" s="25">
        <f t="shared" si="4"/>
        <v>1</v>
      </c>
      <c r="O48" s="27" t="s">
        <v>26</v>
      </c>
      <c r="P48" s="27" t="s">
        <v>26</v>
      </c>
      <c r="Q48" s="27">
        <v>1</v>
      </c>
      <c r="R48" s="21" t="s">
        <v>118</v>
      </c>
      <c r="S48" s="19" t="s">
        <v>28</v>
      </c>
      <c r="T48" s="28" t="s">
        <v>115</v>
      </c>
    </row>
    <row r="49" ht="55" customHeight="1" spans="1:20">
      <c r="A49" s="19">
        <v>44</v>
      </c>
      <c r="B49" s="19" t="s">
        <v>22</v>
      </c>
      <c r="C49" s="20" t="s">
        <v>119</v>
      </c>
      <c r="D49" s="19" t="s">
        <v>120</v>
      </c>
      <c r="E49" s="22" t="s">
        <v>121</v>
      </c>
      <c r="F49" s="19">
        <v>1300</v>
      </c>
      <c r="G49" s="19">
        <f t="shared" si="3"/>
        <v>1300</v>
      </c>
      <c r="H49" s="19">
        <v>1300</v>
      </c>
      <c r="I49" s="19"/>
      <c r="J49" s="19"/>
      <c r="K49" s="19"/>
      <c r="L49" s="19"/>
      <c r="M49" s="26">
        <v>1083.275146</v>
      </c>
      <c r="N49" s="25">
        <f t="shared" si="4"/>
        <v>0.833288573846154</v>
      </c>
      <c r="O49" s="27" t="s">
        <v>26</v>
      </c>
      <c r="P49" s="27" t="s">
        <v>26</v>
      </c>
      <c r="Q49" s="27">
        <v>1</v>
      </c>
      <c r="R49" s="21" t="s">
        <v>122</v>
      </c>
      <c r="S49" s="19" t="s">
        <v>28</v>
      </c>
      <c r="T49" s="19"/>
    </row>
    <row r="50" ht="55" customHeight="1" spans="1:20">
      <c r="A50" s="19">
        <v>45</v>
      </c>
      <c r="B50" s="19" t="s">
        <v>22</v>
      </c>
      <c r="C50" s="20" t="s">
        <v>123</v>
      </c>
      <c r="D50" s="19" t="s">
        <v>120</v>
      </c>
      <c r="E50" s="22" t="s">
        <v>124</v>
      </c>
      <c r="F50" s="19">
        <v>447.9</v>
      </c>
      <c r="G50" s="19">
        <f t="shared" si="3"/>
        <v>294.378539</v>
      </c>
      <c r="H50" s="19">
        <v>294.378539</v>
      </c>
      <c r="I50" s="19"/>
      <c r="J50" s="19"/>
      <c r="K50" s="19"/>
      <c r="L50" s="19"/>
      <c r="M50" s="26">
        <v>276.789512</v>
      </c>
      <c r="N50" s="25">
        <f t="shared" si="4"/>
        <v>0.940250308124534</v>
      </c>
      <c r="O50" s="27" t="s">
        <v>26</v>
      </c>
      <c r="P50" s="27" t="s">
        <v>26</v>
      </c>
      <c r="Q50" s="27">
        <v>1</v>
      </c>
      <c r="R50" s="21" t="s">
        <v>125</v>
      </c>
      <c r="S50" s="19" t="s">
        <v>28</v>
      </c>
      <c r="T50" s="19"/>
    </row>
    <row r="51" ht="55" customHeight="1" spans="1:20">
      <c r="A51" s="19">
        <v>46</v>
      </c>
      <c r="B51" s="19" t="s">
        <v>22</v>
      </c>
      <c r="C51" s="20" t="s">
        <v>126</v>
      </c>
      <c r="D51" s="19" t="s">
        <v>120</v>
      </c>
      <c r="E51" s="22" t="s">
        <v>127</v>
      </c>
      <c r="F51" s="19">
        <v>870</v>
      </c>
      <c r="G51" s="19">
        <f t="shared" si="3"/>
        <v>779.7495</v>
      </c>
      <c r="H51" s="19">
        <v>779.7495</v>
      </c>
      <c r="I51" s="19"/>
      <c r="J51" s="19"/>
      <c r="K51" s="19"/>
      <c r="L51" s="19"/>
      <c r="M51" s="26">
        <v>757.940868</v>
      </c>
      <c r="N51" s="25">
        <f t="shared" si="4"/>
        <v>0.972031233107556</v>
      </c>
      <c r="O51" s="27" t="s">
        <v>26</v>
      </c>
      <c r="P51" s="27" t="s">
        <v>26</v>
      </c>
      <c r="Q51" s="27">
        <v>1</v>
      </c>
      <c r="R51" s="21" t="s">
        <v>128</v>
      </c>
      <c r="S51" s="19" t="s">
        <v>28</v>
      </c>
      <c r="T51" s="19"/>
    </row>
    <row r="52" ht="55" customHeight="1" spans="1:20">
      <c r="A52" s="19">
        <v>47</v>
      </c>
      <c r="B52" s="19" t="s">
        <v>22</v>
      </c>
      <c r="C52" s="20" t="s">
        <v>129</v>
      </c>
      <c r="D52" s="19" t="s">
        <v>120</v>
      </c>
      <c r="E52" s="22" t="s">
        <v>130</v>
      </c>
      <c r="F52" s="19">
        <v>200</v>
      </c>
      <c r="G52" s="19">
        <f t="shared" si="3"/>
        <v>192.241466</v>
      </c>
      <c r="H52" s="19">
        <v>192.241466</v>
      </c>
      <c r="I52" s="19"/>
      <c r="J52" s="19"/>
      <c r="K52" s="19"/>
      <c r="L52" s="19"/>
      <c r="M52" s="26">
        <v>192.241466</v>
      </c>
      <c r="N52" s="25">
        <f t="shared" si="4"/>
        <v>1</v>
      </c>
      <c r="O52" s="27" t="s">
        <v>26</v>
      </c>
      <c r="P52" s="27" t="s">
        <v>26</v>
      </c>
      <c r="Q52" s="27">
        <v>1</v>
      </c>
      <c r="R52" s="21" t="s">
        <v>118</v>
      </c>
      <c r="S52" s="19" t="s">
        <v>28</v>
      </c>
      <c r="T52" s="19"/>
    </row>
    <row r="53" ht="55" customHeight="1" spans="1:20">
      <c r="A53" s="19">
        <v>48</v>
      </c>
      <c r="B53" s="19" t="s">
        <v>22</v>
      </c>
      <c r="C53" s="20" t="s">
        <v>131</v>
      </c>
      <c r="D53" s="19" t="s">
        <v>120</v>
      </c>
      <c r="E53" s="22" t="s">
        <v>132</v>
      </c>
      <c r="F53" s="19">
        <v>350</v>
      </c>
      <c r="G53" s="19">
        <f t="shared" si="3"/>
        <v>339.098898</v>
      </c>
      <c r="H53" s="19">
        <v>339.098898</v>
      </c>
      <c r="I53" s="19"/>
      <c r="J53" s="19"/>
      <c r="K53" s="19"/>
      <c r="L53" s="19"/>
      <c r="M53" s="26">
        <v>339.098898</v>
      </c>
      <c r="N53" s="25">
        <f t="shared" si="4"/>
        <v>1</v>
      </c>
      <c r="O53" s="27" t="s">
        <v>26</v>
      </c>
      <c r="P53" s="27" t="s">
        <v>26</v>
      </c>
      <c r="Q53" s="27">
        <v>1</v>
      </c>
      <c r="R53" s="21" t="s">
        <v>133</v>
      </c>
      <c r="S53" s="19" t="s">
        <v>28</v>
      </c>
      <c r="T53" s="19"/>
    </row>
    <row r="54" ht="55" customHeight="1" spans="1:20">
      <c r="A54" s="19">
        <v>49</v>
      </c>
      <c r="B54" s="19" t="s">
        <v>22</v>
      </c>
      <c r="C54" s="20" t="s">
        <v>134</v>
      </c>
      <c r="D54" s="19" t="s">
        <v>120</v>
      </c>
      <c r="E54" s="22" t="s">
        <v>135</v>
      </c>
      <c r="F54" s="19">
        <v>402</v>
      </c>
      <c r="G54" s="19">
        <f t="shared" si="3"/>
        <v>355.809524</v>
      </c>
      <c r="H54" s="19">
        <v>355.809524</v>
      </c>
      <c r="I54" s="19"/>
      <c r="J54" s="19"/>
      <c r="K54" s="19"/>
      <c r="L54" s="19"/>
      <c r="M54" s="26">
        <v>355.407524</v>
      </c>
      <c r="N54" s="25">
        <f t="shared" si="4"/>
        <v>0.998870182013453</v>
      </c>
      <c r="O54" s="27" t="s">
        <v>26</v>
      </c>
      <c r="P54" s="27" t="s">
        <v>26</v>
      </c>
      <c r="Q54" s="27">
        <v>1</v>
      </c>
      <c r="R54" s="21" t="s">
        <v>133</v>
      </c>
      <c r="S54" s="19" t="s">
        <v>28</v>
      </c>
      <c r="T54" s="19"/>
    </row>
    <row r="55" ht="55" customHeight="1" spans="1:20">
      <c r="A55" s="19">
        <v>50</v>
      </c>
      <c r="B55" s="19" t="s">
        <v>22</v>
      </c>
      <c r="C55" s="20" t="s">
        <v>136</v>
      </c>
      <c r="D55" s="19" t="s">
        <v>120</v>
      </c>
      <c r="E55" s="22" t="s">
        <v>137</v>
      </c>
      <c r="F55" s="19">
        <v>522</v>
      </c>
      <c r="G55" s="19">
        <f t="shared" si="3"/>
        <v>501.806523</v>
      </c>
      <c r="H55" s="19">
        <v>501.806523</v>
      </c>
      <c r="I55" s="19"/>
      <c r="J55" s="19"/>
      <c r="K55" s="19"/>
      <c r="L55" s="19"/>
      <c r="M55" s="26">
        <v>501.284523</v>
      </c>
      <c r="N55" s="25">
        <f t="shared" si="4"/>
        <v>0.998959758440605</v>
      </c>
      <c r="O55" s="27" t="s">
        <v>26</v>
      </c>
      <c r="P55" s="27" t="s">
        <v>26</v>
      </c>
      <c r="Q55" s="27">
        <v>1</v>
      </c>
      <c r="R55" s="21" t="s">
        <v>133</v>
      </c>
      <c r="S55" s="19" t="s">
        <v>28</v>
      </c>
      <c r="T55" s="19"/>
    </row>
    <row r="56" ht="55" customHeight="1" spans="1:20">
      <c r="A56" s="19">
        <v>51</v>
      </c>
      <c r="B56" s="19" t="s">
        <v>22</v>
      </c>
      <c r="C56" s="20" t="s">
        <v>138</v>
      </c>
      <c r="D56" s="19" t="s">
        <v>120</v>
      </c>
      <c r="E56" s="22" t="s">
        <v>139</v>
      </c>
      <c r="F56" s="19">
        <v>390</v>
      </c>
      <c r="G56" s="19">
        <f t="shared" si="3"/>
        <v>327.074895</v>
      </c>
      <c r="H56" s="19">
        <v>327.074895</v>
      </c>
      <c r="I56" s="19"/>
      <c r="J56" s="19"/>
      <c r="K56" s="19"/>
      <c r="L56" s="19"/>
      <c r="M56" s="26">
        <v>327.074895</v>
      </c>
      <c r="N56" s="25">
        <f t="shared" si="4"/>
        <v>1</v>
      </c>
      <c r="O56" s="27" t="s">
        <v>26</v>
      </c>
      <c r="P56" s="27" t="s">
        <v>26</v>
      </c>
      <c r="Q56" s="27">
        <v>1</v>
      </c>
      <c r="R56" s="21" t="s">
        <v>140</v>
      </c>
      <c r="S56" s="19" t="s">
        <v>28</v>
      </c>
      <c r="T56" s="19"/>
    </row>
    <row r="57" ht="55" customHeight="1" spans="1:20">
      <c r="A57" s="19">
        <v>52</v>
      </c>
      <c r="B57" s="19" t="s">
        <v>22</v>
      </c>
      <c r="C57" s="20" t="s">
        <v>141</v>
      </c>
      <c r="D57" s="19" t="s">
        <v>120</v>
      </c>
      <c r="E57" s="22" t="s">
        <v>142</v>
      </c>
      <c r="F57" s="19">
        <v>714</v>
      </c>
      <c r="G57" s="19">
        <f t="shared" si="3"/>
        <v>608.069842</v>
      </c>
      <c r="H57" s="19">
        <v>608.069842</v>
      </c>
      <c r="I57" s="19"/>
      <c r="J57" s="19"/>
      <c r="K57" s="19"/>
      <c r="L57" s="19"/>
      <c r="M57" s="26">
        <v>608.069842</v>
      </c>
      <c r="N57" s="25">
        <f t="shared" si="4"/>
        <v>1</v>
      </c>
      <c r="O57" s="27" t="s">
        <v>26</v>
      </c>
      <c r="P57" s="27" t="s">
        <v>26</v>
      </c>
      <c r="Q57" s="27">
        <v>1</v>
      </c>
      <c r="R57" s="21" t="s">
        <v>133</v>
      </c>
      <c r="S57" s="19" t="s">
        <v>28</v>
      </c>
      <c r="T57" s="19"/>
    </row>
    <row r="58" ht="55" customHeight="1" spans="1:20">
      <c r="A58" s="19">
        <v>53</v>
      </c>
      <c r="B58" s="19" t="s">
        <v>22</v>
      </c>
      <c r="C58" s="20" t="s">
        <v>143</v>
      </c>
      <c r="D58" s="19" t="s">
        <v>120</v>
      </c>
      <c r="E58" s="22" t="s">
        <v>144</v>
      </c>
      <c r="F58" s="19">
        <v>720</v>
      </c>
      <c r="G58" s="19">
        <f t="shared" si="3"/>
        <v>712.099168</v>
      </c>
      <c r="H58" s="19">
        <v>712.099168</v>
      </c>
      <c r="I58" s="19"/>
      <c r="J58" s="19"/>
      <c r="K58" s="19"/>
      <c r="L58" s="19"/>
      <c r="M58" s="26">
        <v>712.099168</v>
      </c>
      <c r="N58" s="25">
        <f t="shared" si="4"/>
        <v>1</v>
      </c>
      <c r="O58" s="27" t="s">
        <v>26</v>
      </c>
      <c r="P58" s="27" t="s">
        <v>26</v>
      </c>
      <c r="Q58" s="27">
        <v>1</v>
      </c>
      <c r="R58" s="21" t="s">
        <v>133</v>
      </c>
      <c r="S58" s="19" t="s">
        <v>28</v>
      </c>
      <c r="T58" s="19"/>
    </row>
    <row r="59" ht="55" customHeight="1" spans="1:20">
      <c r="A59" s="19">
        <v>54</v>
      </c>
      <c r="B59" s="19" t="s">
        <v>22</v>
      </c>
      <c r="C59" s="20" t="s">
        <v>145</v>
      </c>
      <c r="D59" s="19" t="s">
        <v>120</v>
      </c>
      <c r="E59" s="22" t="s">
        <v>146</v>
      </c>
      <c r="F59" s="19">
        <v>110</v>
      </c>
      <c r="G59" s="19">
        <f t="shared" si="3"/>
        <v>102.846433</v>
      </c>
      <c r="H59" s="19">
        <v>102.846433</v>
      </c>
      <c r="I59" s="19"/>
      <c r="J59" s="19"/>
      <c r="K59" s="19"/>
      <c r="L59" s="19"/>
      <c r="M59" s="26">
        <v>102.846433</v>
      </c>
      <c r="N59" s="25">
        <f t="shared" si="4"/>
        <v>1</v>
      </c>
      <c r="O59" s="27" t="s">
        <v>26</v>
      </c>
      <c r="P59" s="27" t="s">
        <v>26</v>
      </c>
      <c r="Q59" s="27">
        <v>1</v>
      </c>
      <c r="R59" s="21" t="s">
        <v>133</v>
      </c>
      <c r="S59" s="19" t="s">
        <v>28</v>
      </c>
      <c r="T59" s="19"/>
    </row>
    <row r="60" ht="55" customHeight="1" spans="1:20">
      <c r="A60" s="19">
        <v>55</v>
      </c>
      <c r="B60" s="19" t="s">
        <v>22</v>
      </c>
      <c r="C60" s="20" t="s">
        <v>147</v>
      </c>
      <c r="D60" s="19" t="s">
        <v>120</v>
      </c>
      <c r="E60" s="22" t="s">
        <v>148</v>
      </c>
      <c r="F60" s="19">
        <v>700</v>
      </c>
      <c r="G60" s="19">
        <f t="shared" si="3"/>
        <v>592.740431</v>
      </c>
      <c r="H60" s="19">
        <v>592.740431</v>
      </c>
      <c r="I60" s="19"/>
      <c r="J60" s="19"/>
      <c r="K60" s="19"/>
      <c r="L60" s="19"/>
      <c r="M60" s="26">
        <v>592.140431</v>
      </c>
      <c r="N60" s="25">
        <f t="shared" si="4"/>
        <v>0.998987752532778</v>
      </c>
      <c r="O60" s="27" t="s">
        <v>26</v>
      </c>
      <c r="P60" s="27" t="s">
        <v>26</v>
      </c>
      <c r="Q60" s="27">
        <v>1</v>
      </c>
      <c r="R60" s="21" t="s">
        <v>133</v>
      </c>
      <c r="S60" s="19" t="s">
        <v>28</v>
      </c>
      <c r="T60" s="19"/>
    </row>
    <row r="61" ht="55" customHeight="1" spans="1:20">
      <c r="A61" s="19">
        <v>56</v>
      </c>
      <c r="B61" s="19" t="s">
        <v>22</v>
      </c>
      <c r="C61" s="20" t="s">
        <v>149</v>
      </c>
      <c r="D61" s="19" t="s">
        <v>120</v>
      </c>
      <c r="E61" s="22" t="s">
        <v>150</v>
      </c>
      <c r="F61" s="19">
        <v>360</v>
      </c>
      <c r="G61" s="19">
        <f t="shared" si="3"/>
        <v>359.539746</v>
      </c>
      <c r="H61" s="19">
        <v>359.539746</v>
      </c>
      <c r="I61" s="19"/>
      <c r="J61" s="19"/>
      <c r="K61" s="19"/>
      <c r="L61" s="19"/>
      <c r="M61" s="26">
        <v>359.539746</v>
      </c>
      <c r="N61" s="25">
        <f t="shared" si="4"/>
        <v>1</v>
      </c>
      <c r="O61" s="27" t="s">
        <v>26</v>
      </c>
      <c r="P61" s="27" t="s">
        <v>26</v>
      </c>
      <c r="Q61" s="27">
        <v>1</v>
      </c>
      <c r="R61" s="21" t="s">
        <v>133</v>
      </c>
      <c r="S61" s="19" t="s">
        <v>28</v>
      </c>
      <c r="T61" s="19"/>
    </row>
    <row r="62" ht="55" customHeight="1" spans="1:20">
      <c r="A62" s="19">
        <v>57</v>
      </c>
      <c r="B62" s="19" t="s">
        <v>22</v>
      </c>
      <c r="C62" s="20" t="s">
        <v>151</v>
      </c>
      <c r="D62" s="19" t="s">
        <v>120</v>
      </c>
      <c r="E62" s="22" t="s">
        <v>152</v>
      </c>
      <c r="F62" s="19">
        <v>402</v>
      </c>
      <c r="G62" s="19">
        <f t="shared" si="3"/>
        <v>365.980071</v>
      </c>
      <c r="H62" s="19">
        <v>365.980071</v>
      </c>
      <c r="I62" s="19"/>
      <c r="J62" s="19"/>
      <c r="K62" s="19"/>
      <c r="L62" s="19"/>
      <c r="M62" s="26">
        <v>365.980071</v>
      </c>
      <c r="N62" s="25">
        <f t="shared" si="4"/>
        <v>1</v>
      </c>
      <c r="O62" s="27" t="s">
        <v>26</v>
      </c>
      <c r="P62" s="27" t="s">
        <v>26</v>
      </c>
      <c r="Q62" s="27">
        <v>1</v>
      </c>
      <c r="R62" s="21" t="s">
        <v>133</v>
      </c>
      <c r="S62" s="19" t="s">
        <v>28</v>
      </c>
      <c r="T62" s="19"/>
    </row>
    <row r="63" ht="55" customHeight="1" spans="1:20">
      <c r="A63" s="19">
        <v>58</v>
      </c>
      <c r="B63" s="19" t="s">
        <v>22</v>
      </c>
      <c r="C63" s="20" t="s">
        <v>153</v>
      </c>
      <c r="D63" s="19" t="s">
        <v>120</v>
      </c>
      <c r="E63" s="22" t="s">
        <v>154</v>
      </c>
      <c r="F63" s="19">
        <v>285</v>
      </c>
      <c r="G63" s="19">
        <f t="shared" si="3"/>
        <v>284.104492</v>
      </c>
      <c r="H63" s="19">
        <v>284.104492</v>
      </c>
      <c r="I63" s="19"/>
      <c r="J63" s="19"/>
      <c r="K63" s="19"/>
      <c r="L63" s="19"/>
      <c r="M63" s="26">
        <v>284.104492</v>
      </c>
      <c r="N63" s="25">
        <f t="shared" si="4"/>
        <v>1</v>
      </c>
      <c r="O63" s="27" t="s">
        <v>26</v>
      </c>
      <c r="P63" s="27" t="s">
        <v>26</v>
      </c>
      <c r="Q63" s="27">
        <v>1</v>
      </c>
      <c r="R63" s="21" t="s">
        <v>133</v>
      </c>
      <c r="S63" s="19" t="s">
        <v>28</v>
      </c>
      <c r="T63" s="19"/>
    </row>
    <row r="64" ht="55" customHeight="1" spans="1:20">
      <c r="A64" s="19">
        <v>59</v>
      </c>
      <c r="B64" s="19" t="s">
        <v>22</v>
      </c>
      <c r="C64" s="20" t="s">
        <v>155</v>
      </c>
      <c r="D64" s="19" t="s">
        <v>120</v>
      </c>
      <c r="E64" s="22" t="s">
        <v>156</v>
      </c>
      <c r="F64" s="19">
        <v>362</v>
      </c>
      <c r="G64" s="19">
        <f t="shared" si="3"/>
        <v>313.117674</v>
      </c>
      <c r="H64" s="19">
        <v>313.117674</v>
      </c>
      <c r="I64" s="19"/>
      <c r="J64" s="19"/>
      <c r="K64" s="19"/>
      <c r="L64" s="19"/>
      <c r="M64" s="26">
        <v>310.541674</v>
      </c>
      <c r="N64" s="25">
        <f t="shared" si="4"/>
        <v>0.991773061012199</v>
      </c>
      <c r="O64" s="27" t="s">
        <v>26</v>
      </c>
      <c r="P64" s="27" t="s">
        <v>26</v>
      </c>
      <c r="Q64" s="27">
        <v>1</v>
      </c>
      <c r="R64" s="21" t="s">
        <v>133</v>
      </c>
      <c r="S64" s="19" t="s">
        <v>28</v>
      </c>
      <c r="T64" s="19"/>
    </row>
    <row r="65" ht="55" customHeight="1" spans="1:20">
      <c r="A65" s="19">
        <v>60</v>
      </c>
      <c r="B65" s="19" t="s">
        <v>22</v>
      </c>
      <c r="C65" s="20" t="s">
        <v>157</v>
      </c>
      <c r="D65" s="19" t="s">
        <v>120</v>
      </c>
      <c r="E65" s="22" t="s">
        <v>158</v>
      </c>
      <c r="F65" s="19">
        <v>610</v>
      </c>
      <c r="G65" s="19">
        <f t="shared" si="3"/>
        <v>528.241474</v>
      </c>
      <c r="H65" s="19">
        <v>528.241474</v>
      </c>
      <c r="I65" s="19"/>
      <c r="J65" s="19"/>
      <c r="K65" s="19"/>
      <c r="L65" s="19"/>
      <c r="M65" s="26">
        <v>528.241474</v>
      </c>
      <c r="N65" s="25">
        <f t="shared" si="4"/>
        <v>1</v>
      </c>
      <c r="O65" s="27" t="s">
        <v>26</v>
      </c>
      <c r="P65" s="27" t="s">
        <v>26</v>
      </c>
      <c r="Q65" s="27">
        <v>1</v>
      </c>
      <c r="R65" s="21" t="s">
        <v>133</v>
      </c>
      <c r="S65" s="19" t="s">
        <v>28</v>
      </c>
      <c r="T65" s="19"/>
    </row>
    <row r="66" ht="55" customHeight="1" spans="1:20">
      <c r="A66" s="19">
        <v>61</v>
      </c>
      <c r="B66" s="19" t="s">
        <v>22</v>
      </c>
      <c r="C66" s="20" t="s">
        <v>159</v>
      </c>
      <c r="D66" s="19" t="s">
        <v>120</v>
      </c>
      <c r="E66" s="22" t="s">
        <v>160</v>
      </c>
      <c r="F66" s="19">
        <v>650</v>
      </c>
      <c r="G66" s="19">
        <f t="shared" si="3"/>
        <v>519.274025</v>
      </c>
      <c r="H66" s="19">
        <v>519.274025</v>
      </c>
      <c r="I66" s="19"/>
      <c r="J66" s="19"/>
      <c r="K66" s="19"/>
      <c r="L66" s="19"/>
      <c r="M66" s="26">
        <v>519.274025</v>
      </c>
      <c r="N66" s="25">
        <f t="shared" si="4"/>
        <v>1</v>
      </c>
      <c r="O66" s="27" t="s">
        <v>26</v>
      </c>
      <c r="P66" s="27" t="s">
        <v>26</v>
      </c>
      <c r="Q66" s="27">
        <v>1</v>
      </c>
      <c r="R66" s="21" t="s">
        <v>133</v>
      </c>
      <c r="S66" s="19" t="s">
        <v>28</v>
      </c>
      <c r="T66" s="19"/>
    </row>
    <row r="67" ht="55" customHeight="1" spans="1:20">
      <c r="A67" s="19">
        <v>62</v>
      </c>
      <c r="B67" s="19" t="s">
        <v>22</v>
      </c>
      <c r="C67" s="20" t="s">
        <v>161</v>
      </c>
      <c r="D67" s="19" t="s">
        <v>120</v>
      </c>
      <c r="E67" s="22" t="s">
        <v>162</v>
      </c>
      <c r="F67" s="19">
        <v>594</v>
      </c>
      <c r="G67" s="19">
        <f t="shared" si="3"/>
        <v>584.287283</v>
      </c>
      <c r="H67" s="19">
        <v>584.287283</v>
      </c>
      <c r="I67" s="19"/>
      <c r="J67" s="19"/>
      <c r="K67" s="19"/>
      <c r="L67" s="19"/>
      <c r="M67" s="26">
        <v>584.287283</v>
      </c>
      <c r="N67" s="25">
        <f t="shared" si="4"/>
        <v>1</v>
      </c>
      <c r="O67" s="27" t="s">
        <v>26</v>
      </c>
      <c r="P67" s="27" t="s">
        <v>26</v>
      </c>
      <c r="Q67" s="27">
        <v>1</v>
      </c>
      <c r="R67" s="21" t="s">
        <v>133</v>
      </c>
      <c r="S67" s="19" t="s">
        <v>28</v>
      </c>
      <c r="T67" s="19"/>
    </row>
    <row r="68" ht="55" customHeight="1" spans="1:20">
      <c r="A68" s="19">
        <v>63</v>
      </c>
      <c r="B68" s="19" t="s">
        <v>22</v>
      </c>
      <c r="C68" s="20" t="s">
        <v>163</v>
      </c>
      <c r="D68" s="19" t="s">
        <v>120</v>
      </c>
      <c r="E68" s="22" t="s">
        <v>164</v>
      </c>
      <c r="F68" s="19">
        <v>550</v>
      </c>
      <c r="G68" s="19">
        <f t="shared" si="3"/>
        <v>455.270234</v>
      </c>
      <c r="H68" s="19">
        <v>455.270234</v>
      </c>
      <c r="I68" s="19"/>
      <c r="J68" s="19"/>
      <c r="K68" s="19"/>
      <c r="L68" s="19"/>
      <c r="M68" s="26">
        <v>455.270234</v>
      </c>
      <c r="N68" s="25">
        <f t="shared" si="4"/>
        <v>1</v>
      </c>
      <c r="O68" s="27" t="s">
        <v>26</v>
      </c>
      <c r="P68" s="27" t="s">
        <v>26</v>
      </c>
      <c r="Q68" s="27">
        <v>1</v>
      </c>
      <c r="R68" s="21" t="s">
        <v>133</v>
      </c>
      <c r="S68" s="19" t="s">
        <v>28</v>
      </c>
      <c r="T68" s="19"/>
    </row>
    <row r="69" ht="55" customHeight="1" spans="1:20">
      <c r="A69" s="19">
        <v>64</v>
      </c>
      <c r="B69" s="19" t="s">
        <v>22</v>
      </c>
      <c r="C69" s="20" t="s">
        <v>165</v>
      </c>
      <c r="D69" s="19" t="s">
        <v>120</v>
      </c>
      <c r="E69" s="22" t="s">
        <v>166</v>
      </c>
      <c r="F69" s="19">
        <v>598</v>
      </c>
      <c r="G69" s="19">
        <f t="shared" si="3"/>
        <v>541.361363</v>
      </c>
      <c r="H69" s="19">
        <v>541.361363</v>
      </c>
      <c r="I69" s="19"/>
      <c r="J69" s="19"/>
      <c r="K69" s="19"/>
      <c r="L69" s="19"/>
      <c r="M69" s="26">
        <v>541.361363</v>
      </c>
      <c r="N69" s="25">
        <f t="shared" si="4"/>
        <v>1</v>
      </c>
      <c r="O69" s="27" t="s">
        <v>26</v>
      </c>
      <c r="P69" s="27" t="s">
        <v>26</v>
      </c>
      <c r="Q69" s="27">
        <v>1</v>
      </c>
      <c r="R69" s="21" t="s">
        <v>167</v>
      </c>
      <c r="S69" s="19" t="s">
        <v>28</v>
      </c>
      <c r="T69" s="19"/>
    </row>
    <row r="70" ht="55" customHeight="1" spans="1:20">
      <c r="A70" s="19">
        <v>65</v>
      </c>
      <c r="B70" s="19" t="s">
        <v>22</v>
      </c>
      <c r="C70" s="20" t="s">
        <v>168</v>
      </c>
      <c r="D70" s="21" t="s">
        <v>24</v>
      </c>
      <c r="E70" s="22" t="s">
        <v>169</v>
      </c>
      <c r="F70" s="19">
        <v>460</v>
      </c>
      <c r="G70" s="19">
        <f t="shared" si="3"/>
        <v>459.041635</v>
      </c>
      <c r="H70" s="19">
        <v>459.041635</v>
      </c>
      <c r="I70" s="19"/>
      <c r="J70" s="19"/>
      <c r="K70" s="19"/>
      <c r="L70" s="19"/>
      <c r="M70" s="26">
        <v>459.041635</v>
      </c>
      <c r="N70" s="25">
        <f t="shared" si="4"/>
        <v>1</v>
      </c>
      <c r="O70" s="27" t="s">
        <v>26</v>
      </c>
      <c r="P70" s="27" t="s">
        <v>26</v>
      </c>
      <c r="Q70" s="27">
        <v>1</v>
      </c>
      <c r="R70" s="21" t="s">
        <v>104</v>
      </c>
      <c r="S70" s="19" t="s">
        <v>28</v>
      </c>
      <c r="T70" s="19"/>
    </row>
    <row r="71" ht="55" customHeight="1" spans="1:20">
      <c r="A71" s="19">
        <v>66</v>
      </c>
      <c r="B71" s="19" t="s">
        <v>22</v>
      </c>
      <c r="C71" s="20" t="s">
        <v>170</v>
      </c>
      <c r="D71" s="19" t="s">
        <v>120</v>
      </c>
      <c r="E71" s="22" t="s">
        <v>171</v>
      </c>
      <c r="F71" s="19">
        <v>487.5</v>
      </c>
      <c r="G71" s="19">
        <f t="shared" ref="G71:G102" si="5">SUM(H71:L71)</f>
        <v>378.624696</v>
      </c>
      <c r="H71" s="19">
        <v>378.624696</v>
      </c>
      <c r="I71" s="19"/>
      <c r="J71" s="19"/>
      <c r="K71" s="19"/>
      <c r="L71" s="19"/>
      <c r="M71" s="26">
        <v>378.137166</v>
      </c>
      <c r="N71" s="25">
        <f t="shared" ref="N71:N102" si="6">M71/G71</f>
        <v>0.998712366084013</v>
      </c>
      <c r="O71" s="27" t="s">
        <v>26</v>
      </c>
      <c r="P71" s="27" t="s">
        <v>26</v>
      </c>
      <c r="Q71" s="27">
        <v>1</v>
      </c>
      <c r="R71" s="21" t="s">
        <v>133</v>
      </c>
      <c r="S71" s="19" t="s">
        <v>28</v>
      </c>
      <c r="T71" s="19"/>
    </row>
    <row r="72" ht="55" customHeight="1" spans="1:20">
      <c r="A72" s="19">
        <v>67</v>
      </c>
      <c r="B72" s="19" t="s">
        <v>22</v>
      </c>
      <c r="C72" s="20" t="s">
        <v>172</v>
      </c>
      <c r="D72" s="19" t="s">
        <v>120</v>
      </c>
      <c r="E72" s="22" t="s">
        <v>173</v>
      </c>
      <c r="F72" s="19">
        <v>325</v>
      </c>
      <c r="G72" s="19">
        <f t="shared" si="5"/>
        <v>319.628798</v>
      </c>
      <c r="H72" s="19">
        <v>319.628798</v>
      </c>
      <c r="I72" s="19"/>
      <c r="J72" s="19"/>
      <c r="K72" s="19"/>
      <c r="L72" s="19"/>
      <c r="M72" s="26">
        <v>319.628798</v>
      </c>
      <c r="N72" s="25">
        <f t="shared" si="6"/>
        <v>1</v>
      </c>
      <c r="O72" s="27" t="s">
        <v>26</v>
      </c>
      <c r="P72" s="27" t="s">
        <v>26</v>
      </c>
      <c r="Q72" s="27">
        <v>1</v>
      </c>
      <c r="R72" s="21" t="s">
        <v>133</v>
      </c>
      <c r="S72" s="19" t="s">
        <v>28</v>
      </c>
      <c r="T72" s="19"/>
    </row>
    <row r="73" ht="55" customHeight="1" spans="1:20">
      <c r="A73" s="19">
        <v>68</v>
      </c>
      <c r="B73" s="19" t="s">
        <v>22</v>
      </c>
      <c r="C73" s="20" t="s">
        <v>174</v>
      </c>
      <c r="D73" s="19" t="s">
        <v>120</v>
      </c>
      <c r="E73" s="22" t="s">
        <v>175</v>
      </c>
      <c r="F73" s="19">
        <v>360</v>
      </c>
      <c r="G73" s="19">
        <f t="shared" si="5"/>
        <v>356.658016</v>
      </c>
      <c r="H73" s="19">
        <v>356.658016</v>
      </c>
      <c r="I73" s="19"/>
      <c r="J73" s="19"/>
      <c r="K73" s="19"/>
      <c r="L73" s="19"/>
      <c r="M73" s="26">
        <v>356.308016</v>
      </c>
      <c r="N73" s="25">
        <f t="shared" si="6"/>
        <v>0.999018667787352</v>
      </c>
      <c r="O73" s="27" t="s">
        <v>26</v>
      </c>
      <c r="P73" s="27" t="s">
        <v>26</v>
      </c>
      <c r="Q73" s="27">
        <v>1</v>
      </c>
      <c r="R73" s="21" t="s">
        <v>133</v>
      </c>
      <c r="S73" s="19" t="s">
        <v>28</v>
      </c>
      <c r="T73" s="19"/>
    </row>
    <row r="74" ht="55" customHeight="1" spans="1:20">
      <c r="A74" s="19">
        <v>69</v>
      </c>
      <c r="B74" s="19" t="s">
        <v>22</v>
      </c>
      <c r="C74" s="20" t="s">
        <v>176</v>
      </c>
      <c r="D74" s="19" t="s">
        <v>120</v>
      </c>
      <c r="E74" s="22" t="s">
        <v>177</v>
      </c>
      <c r="F74" s="19">
        <v>1157</v>
      </c>
      <c r="G74" s="19">
        <f t="shared" si="5"/>
        <v>1337</v>
      </c>
      <c r="H74" s="19">
        <v>1337</v>
      </c>
      <c r="I74" s="19"/>
      <c r="J74" s="19"/>
      <c r="K74" s="19"/>
      <c r="L74" s="19"/>
      <c r="M74" s="26">
        <v>1256.159159</v>
      </c>
      <c r="N74" s="25">
        <f t="shared" si="6"/>
        <v>0.939535646222887</v>
      </c>
      <c r="O74" s="27" t="s">
        <v>26</v>
      </c>
      <c r="P74" s="27" t="s">
        <v>26</v>
      </c>
      <c r="Q74" s="27">
        <v>1</v>
      </c>
      <c r="R74" s="21" t="s">
        <v>118</v>
      </c>
      <c r="S74" s="19" t="s">
        <v>28</v>
      </c>
      <c r="T74" s="19"/>
    </row>
    <row r="75" ht="55" customHeight="1" spans="1:20">
      <c r="A75" s="19">
        <v>70</v>
      </c>
      <c r="B75" s="19" t="s">
        <v>22</v>
      </c>
      <c r="C75" s="20" t="s">
        <v>178</v>
      </c>
      <c r="D75" s="19" t="s">
        <v>120</v>
      </c>
      <c r="E75" s="22" t="s">
        <v>179</v>
      </c>
      <c r="F75" s="19">
        <v>490</v>
      </c>
      <c r="G75" s="19">
        <f t="shared" si="5"/>
        <v>490</v>
      </c>
      <c r="H75" s="19">
        <v>490</v>
      </c>
      <c r="I75" s="19"/>
      <c r="J75" s="19"/>
      <c r="K75" s="19"/>
      <c r="L75" s="19"/>
      <c r="M75" s="26">
        <v>478.77777</v>
      </c>
      <c r="N75" s="25">
        <f t="shared" si="6"/>
        <v>0.977097489795918</v>
      </c>
      <c r="O75" s="27" t="s">
        <v>26</v>
      </c>
      <c r="P75" s="27" t="s">
        <v>26</v>
      </c>
      <c r="Q75" s="27">
        <v>1</v>
      </c>
      <c r="R75" s="21" t="s">
        <v>133</v>
      </c>
      <c r="S75" s="19" t="s">
        <v>28</v>
      </c>
      <c r="T75" s="19"/>
    </row>
    <row r="76" ht="55" customHeight="1" spans="1:20">
      <c r="A76" s="19">
        <v>71</v>
      </c>
      <c r="B76" s="19" t="s">
        <v>22</v>
      </c>
      <c r="C76" s="20" t="s">
        <v>180</v>
      </c>
      <c r="D76" s="19" t="s">
        <v>120</v>
      </c>
      <c r="E76" s="22" t="s">
        <v>181</v>
      </c>
      <c r="F76" s="19">
        <v>724</v>
      </c>
      <c r="G76" s="19">
        <f t="shared" si="5"/>
        <v>1275.863956</v>
      </c>
      <c r="H76" s="19">
        <v>1275.863956</v>
      </c>
      <c r="I76" s="19"/>
      <c r="J76" s="19"/>
      <c r="K76" s="19"/>
      <c r="L76" s="19"/>
      <c r="M76" s="26">
        <v>715.019071</v>
      </c>
      <c r="N76" s="25">
        <f t="shared" si="6"/>
        <v>0.560419524070323</v>
      </c>
      <c r="O76" s="27" t="s">
        <v>26</v>
      </c>
      <c r="P76" s="27" t="s">
        <v>26</v>
      </c>
      <c r="Q76" s="27">
        <v>1</v>
      </c>
      <c r="R76" s="21" t="s">
        <v>27</v>
      </c>
      <c r="S76" s="19" t="s">
        <v>70</v>
      </c>
      <c r="T76" s="19"/>
    </row>
    <row r="77" ht="55" customHeight="1" spans="1:20">
      <c r="A77" s="19">
        <v>72</v>
      </c>
      <c r="B77" s="19" t="s">
        <v>22</v>
      </c>
      <c r="C77" s="20" t="s">
        <v>182</v>
      </c>
      <c r="D77" s="19" t="s">
        <v>120</v>
      </c>
      <c r="E77" s="22" t="s">
        <v>183</v>
      </c>
      <c r="F77" s="19">
        <v>234.81</v>
      </c>
      <c r="G77" s="19">
        <f t="shared" si="5"/>
        <v>211.560629</v>
      </c>
      <c r="H77" s="19">
        <v>211.560629</v>
      </c>
      <c r="I77" s="19"/>
      <c r="J77" s="19"/>
      <c r="K77" s="19"/>
      <c r="L77" s="19"/>
      <c r="M77" s="26">
        <v>211.560629</v>
      </c>
      <c r="N77" s="25">
        <f t="shared" si="6"/>
        <v>1</v>
      </c>
      <c r="O77" s="27" t="s">
        <v>26</v>
      </c>
      <c r="P77" s="27" t="s">
        <v>26</v>
      </c>
      <c r="Q77" s="27">
        <v>1</v>
      </c>
      <c r="R77" s="21" t="s">
        <v>184</v>
      </c>
      <c r="S77" s="19" t="s">
        <v>28</v>
      </c>
      <c r="T77" s="19"/>
    </row>
    <row r="78" ht="55" customHeight="1" spans="1:20">
      <c r="A78" s="19">
        <v>73</v>
      </c>
      <c r="B78" s="19" t="s">
        <v>22</v>
      </c>
      <c r="C78" s="20" t="s">
        <v>185</v>
      </c>
      <c r="D78" s="19" t="s">
        <v>120</v>
      </c>
      <c r="E78" s="22" t="s">
        <v>186</v>
      </c>
      <c r="F78" s="19">
        <v>360</v>
      </c>
      <c r="G78" s="19">
        <f t="shared" si="5"/>
        <v>327.468968</v>
      </c>
      <c r="H78" s="19">
        <v>327.468968</v>
      </c>
      <c r="I78" s="19"/>
      <c r="J78" s="19"/>
      <c r="K78" s="19"/>
      <c r="L78" s="19"/>
      <c r="M78" s="26">
        <v>327.468968</v>
      </c>
      <c r="N78" s="25">
        <f t="shared" si="6"/>
        <v>1</v>
      </c>
      <c r="O78" s="27" t="s">
        <v>26</v>
      </c>
      <c r="P78" s="27" t="s">
        <v>26</v>
      </c>
      <c r="Q78" s="27">
        <v>1</v>
      </c>
      <c r="R78" s="21" t="s">
        <v>184</v>
      </c>
      <c r="S78" s="19" t="s">
        <v>28</v>
      </c>
      <c r="T78" s="19"/>
    </row>
    <row r="79" ht="55" customHeight="1" spans="1:20">
      <c r="A79" s="19">
        <v>74</v>
      </c>
      <c r="B79" s="19" t="s">
        <v>22</v>
      </c>
      <c r="C79" s="20" t="s">
        <v>187</v>
      </c>
      <c r="D79" s="19" t="s">
        <v>120</v>
      </c>
      <c r="E79" s="22" t="s">
        <v>188</v>
      </c>
      <c r="F79" s="19">
        <v>477</v>
      </c>
      <c r="G79" s="19">
        <f t="shared" si="5"/>
        <v>472.900299</v>
      </c>
      <c r="H79" s="19">
        <v>472.900299</v>
      </c>
      <c r="I79" s="19"/>
      <c r="J79" s="19"/>
      <c r="K79" s="19"/>
      <c r="L79" s="19"/>
      <c r="M79" s="26">
        <v>472.900299</v>
      </c>
      <c r="N79" s="25">
        <f t="shared" si="6"/>
        <v>1</v>
      </c>
      <c r="O79" s="27" t="s">
        <v>26</v>
      </c>
      <c r="P79" s="27" t="s">
        <v>26</v>
      </c>
      <c r="Q79" s="27">
        <v>1</v>
      </c>
      <c r="R79" s="21" t="s">
        <v>184</v>
      </c>
      <c r="S79" s="19" t="s">
        <v>28</v>
      </c>
      <c r="T79" s="19"/>
    </row>
    <row r="80" ht="55" customHeight="1" spans="1:20">
      <c r="A80" s="19">
        <v>75</v>
      </c>
      <c r="B80" s="19" t="s">
        <v>22</v>
      </c>
      <c r="C80" s="20" t="s">
        <v>189</v>
      </c>
      <c r="D80" s="19" t="s">
        <v>120</v>
      </c>
      <c r="E80" s="22" t="s">
        <v>190</v>
      </c>
      <c r="F80" s="19">
        <v>2016.53</v>
      </c>
      <c r="G80" s="19">
        <f t="shared" si="5"/>
        <v>1865.94846</v>
      </c>
      <c r="H80" s="19">
        <v>1865.94846</v>
      </c>
      <c r="I80" s="19"/>
      <c r="J80" s="19"/>
      <c r="K80" s="19"/>
      <c r="L80" s="19"/>
      <c r="M80" s="26">
        <v>1865.94846</v>
      </c>
      <c r="N80" s="25">
        <f t="shared" si="6"/>
        <v>1</v>
      </c>
      <c r="O80" s="27" t="s">
        <v>26</v>
      </c>
      <c r="P80" s="27" t="s">
        <v>26</v>
      </c>
      <c r="Q80" s="27">
        <v>1</v>
      </c>
      <c r="R80" s="21" t="s">
        <v>184</v>
      </c>
      <c r="S80" s="19" t="s">
        <v>28</v>
      </c>
      <c r="T80" s="19"/>
    </row>
    <row r="81" ht="55" customHeight="1" spans="1:20">
      <c r="A81" s="19">
        <v>76</v>
      </c>
      <c r="B81" s="19" t="s">
        <v>22</v>
      </c>
      <c r="C81" s="20" t="s">
        <v>191</v>
      </c>
      <c r="D81" s="19" t="s">
        <v>120</v>
      </c>
      <c r="E81" s="22" t="s">
        <v>192</v>
      </c>
      <c r="F81" s="19">
        <v>2466.95</v>
      </c>
      <c r="G81" s="19">
        <f t="shared" si="5"/>
        <v>2105.414208</v>
      </c>
      <c r="H81" s="19">
        <v>2105.414208</v>
      </c>
      <c r="I81" s="19"/>
      <c r="J81" s="19"/>
      <c r="K81" s="19"/>
      <c r="L81" s="19"/>
      <c r="M81" s="26">
        <v>2105.414208</v>
      </c>
      <c r="N81" s="25">
        <f t="shared" si="6"/>
        <v>1</v>
      </c>
      <c r="O81" s="27" t="s">
        <v>26</v>
      </c>
      <c r="P81" s="27" t="s">
        <v>26</v>
      </c>
      <c r="Q81" s="27">
        <v>1</v>
      </c>
      <c r="R81" s="21" t="s">
        <v>184</v>
      </c>
      <c r="S81" s="19" t="s">
        <v>28</v>
      </c>
      <c r="T81" s="19"/>
    </row>
    <row r="82" ht="55" customHeight="1" spans="1:20">
      <c r="A82" s="19">
        <v>77</v>
      </c>
      <c r="B82" s="19" t="s">
        <v>22</v>
      </c>
      <c r="C82" s="20" t="s">
        <v>193</v>
      </c>
      <c r="D82" s="19" t="s">
        <v>120</v>
      </c>
      <c r="E82" s="22" t="s">
        <v>194</v>
      </c>
      <c r="F82" s="19">
        <v>182</v>
      </c>
      <c r="G82" s="19">
        <f t="shared" si="5"/>
        <v>171.202562</v>
      </c>
      <c r="H82" s="19">
        <v>171.202562</v>
      </c>
      <c r="I82" s="19"/>
      <c r="J82" s="19"/>
      <c r="K82" s="19"/>
      <c r="L82" s="19"/>
      <c r="M82" s="26">
        <v>171.202562</v>
      </c>
      <c r="N82" s="25">
        <f t="shared" si="6"/>
        <v>1</v>
      </c>
      <c r="O82" s="27" t="s">
        <v>26</v>
      </c>
      <c r="P82" s="27" t="s">
        <v>26</v>
      </c>
      <c r="Q82" s="27">
        <v>1</v>
      </c>
      <c r="R82" s="21" t="s">
        <v>118</v>
      </c>
      <c r="S82" s="19" t="s">
        <v>28</v>
      </c>
      <c r="T82" s="19"/>
    </row>
    <row r="83" ht="55" customHeight="1" spans="1:20">
      <c r="A83" s="19">
        <v>78</v>
      </c>
      <c r="B83" s="19" t="s">
        <v>22</v>
      </c>
      <c r="C83" s="20" t="s">
        <v>195</v>
      </c>
      <c r="D83" s="21" t="s">
        <v>24</v>
      </c>
      <c r="E83" s="22" t="s">
        <v>196</v>
      </c>
      <c r="F83" s="19">
        <v>759.5</v>
      </c>
      <c r="G83" s="19">
        <f t="shared" si="5"/>
        <v>709.654074</v>
      </c>
      <c r="H83" s="19">
        <v>709.654074</v>
      </c>
      <c r="I83" s="19"/>
      <c r="J83" s="19"/>
      <c r="K83" s="19"/>
      <c r="L83" s="19"/>
      <c r="M83" s="26">
        <v>709.654074</v>
      </c>
      <c r="N83" s="25">
        <f t="shared" si="6"/>
        <v>1</v>
      </c>
      <c r="O83" s="27" t="s">
        <v>26</v>
      </c>
      <c r="P83" s="27" t="s">
        <v>26</v>
      </c>
      <c r="Q83" s="27">
        <v>1</v>
      </c>
      <c r="R83" s="21" t="s">
        <v>27</v>
      </c>
      <c r="S83" s="19" t="s">
        <v>28</v>
      </c>
      <c r="T83" s="19"/>
    </row>
    <row r="84" ht="55" customHeight="1" spans="1:20">
      <c r="A84" s="19">
        <v>79</v>
      </c>
      <c r="B84" s="19" t="s">
        <v>22</v>
      </c>
      <c r="C84" s="20" t="s">
        <v>197</v>
      </c>
      <c r="D84" s="21" t="s">
        <v>24</v>
      </c>
      <c r="E84" s="22" t="s">
        <v>198</v>
      </c>
      <c r="F84" s="19">
        <v>1446</v>
      </c>
      <c r="G84" s="19">
        <f t="shared" si="5"/>
        <v>1426.499594</v>
      </c>
      <c r="H84" s="19">
        <f>1426.499594-66</f>
        <v>1360.499594</v>
      </c>
      <c r="I84" s="19"/>
      <c r="J84" s="19"/>
      <c r="K84" s="19">
        <v>66</v>
      </c>
      <c r="L84" s="19"/>
      <c r="M84" s="26">
        <v>1369.230007</v>
      </c>
      <c r="N84" s="25">
        <f t="shared" si="6"/>
        <v>0.95985306463396</v>
      </c>
      <c r="O84" s="27" t="s">
        <v>26</v>
      </c>
      <c r="P84" s="27" t="s">
        <v>26</v>
      </c>
      <c r="Q84" s="27">
        <v>1</v>
      </c>
      <c r="R84" s="21" t="s">
        <v>27</v>
      </c>
      <c r="S84" s="19" t="s">
        <v>70</v>
      </c>
      <c r="T84" s="19"/>
    </row>
    <row r="85" ht="55" customHeight="1" spans="1:20">
      <c r="A85" s="19">
        <v>80</v>
      </c>
      <c r="B85" s="19" t="s">
        <v>22</v>
      </c>
      <c r="C85" s="20" t="s">
        <v>199</v>
      </c>
      <c r="D85" s="21" t="s">
        <v>24</v>
      </c>
      <c r="E85" s="22" t="s">
        <v>200</v>
      </c>
      <c r="F85" s="19">
        <v>1468.8285</v>
      </c>
      <c r="G85" s="19">
        <f t="shared" si="5"/>
        <v>1408.608505</v>
      </c>
      <c r="H85" s="19">
        <v>1408.608505</v>
      </c>
      <c r="I85" s="19"/>
      <c r="J85" s="19"/>
      <c r="K85" s="19"/>
      <c r="L85" s="19"/>
      <c r="M85" s="26">
        <v>1408.608505</v>
      </c>
      <c r="N85" s="25">
        <f t="shared" si="6"/>
        <v>1</v>
      </c>
      <c r="O85" s="27" t="s">
        <v>26</v>
      </c>
      <c r="P85" s="27" t="s">
        <v>26</v>
      </c>
      <c r="Q85" s="27">
        <v>1</v>
      </c>
      <c r="R85" s="21" t="s">
        <v>89</v>
      </c>
      <c r="S85" s="19" t="s">
        <v>28</v>
      </c>
      <c r="T85" s="28" t="s">
        <v>90</v>
      </c>
    </row>
    <row r="86" ht="55" customHeight="1" spans="1:20">
      <c r="A86" s="19">
        <v>81</v>
      </c>
      <c r="B86" s="19" t="s">
        <v>22</v>
      </c>
      <c r="C86" s="20" t="s">
        <v>201</v>
      </c>
      <c r="D86" s="21" t="s">
        <v>24</v>
      </c>
      <c r="E86" s="22" t="s">
        <v>202</v>
      </c>
      <c r="F86" s="19">
        <v>2503.9191</v>
      </c>
      <c r="G86" s="19">
        <f t="shared" si="5"/>
        <v>3047.96208</v>
      </c>
      <c r="H86" s="19">
        <f>3047.96208-26.34</f>
        <v>3021.62208</v>
      </c>
      <c r="I86" s="19"/>
      <c r="J86" s="19"/>
      <c r="K86" s="19">
        <v>26.34</v>
      </c>
      <c r="L86" s="19"/>
      <c r="M86" s="26">
        <v>2909.64085</v>
      </c>
      <c r="N86" s="25">
        <f t="shared" si="6"/>
        <v>0.954618454439564</v>
      </c>
      <c r="O86" s="27" t="s">
        <v>26</v>
      </c>
      <c r="P86" s="27" t="s">
        <v>26</v>
      </c>
      <c r="Q86" s="27">
        <v>1</v>
      </c>
      <c r="R86" s="21" t="s">
        <v>89</v>
      </c>
      <c r="S86" s="19" t="s">
        <v>203</v>
      </c>
      <c r="T86" s="28" t="s">
        <v>90</v>
      </c>
    </row>
    <row r="87" ht="55" customHeight="1" spans="1:20">
      <c r="A87" s="19">
        <v>82</v>
      </c>
      <c r="B87" s="19" t="s">
        <v>22</v>
      </c>
      <c r="C87" s="20" t="s">
        <v>204</v>
      </c>
      <c r="D87" s="21" t="s">
        <v>24</v>
      </c>
      <c r="E87" s="22" t="s">
        <v>205</v>
      </c>
      <c r="F87" s="19">
        <v>1542.6</v>
      </c>
      <c r="G87" s="19">
        <f t="shared" si="5"/>
        <v>1750.5</v>
      </c>
      <c r="H87" s="19">
        <v>1750.5</v>
      </c>
      <c r="I87" s="19"/>
      <c r="J87" s="19"/>
      <c r="K87" s="19"/>
      <c r="L87" s="19"/>
      <c r="M87" s="26">
        <v>1750.5</v>
      </c>
      <c r="N87" s="25">
        <f t="shared" si="6"/>
        <v>1</v>
      </c>
      <c r="O87" s="27" t="s">
        <v>26</v>
      </c>
      <c r="P87" s="27" t="s">
        <v>26</v>
      </c>
      <c r="Q87" s="27">
        <v>1</v>
      </c>
      <c r="R87" s="21" t="s">
        <v>206</v>
      </c>
      <c r="S87" s="19" t="s">
        <v>207</v>
      </c>
      <c r="T87" s="28" t="s">
        <v>208</v>
      </c>
    </row>
    <row r="88" ht="55" customHeight="1" spans="1:20">
      <c r="A88" s="19">
        <v>83</v>
      </c>
      <c r="B88" s="19" t="s">
        <v>22</v>
      </c>
      <c r="C88" s="20" t="s">
        <v>209</v>
      </c>
      <c r="D88" s="21" t="s">
        <v>24</v>
      </c>
      <c r="E88" s="22" t="s">
        <v>210</v>
      </c>
      <c r="F88" s="19">
        <v>1952</v>
      </c>
      <c r="G88" s="19">
        <f t="shared" si="5"/>
        <v>2017.053428</v>
      </c>
      <c r="H88" s="19">
        <v>2017.053428</v>
      </c>
      <c r="I88" s="19"/>
      <c r="J88" s="19"/>
      <c r="K88" s="19"/>
      <c r="L88" s="19"/>
      <c r="M88" s="26">
        <v>2017.013008</v>
      </c>
      <c r="N88" s="25">
        <f t="shared" si="6"/>
        <v>0.999979960867948</v>
      </c>
      <c r="O88" s="27" t="s">
        <v>26</v>
      </c>
      <c r="P88" s="27" t="s">
        <v>26</v>
      </c>
      <c r="Q88" s="27">
        <v>1</v>
      </c>
      <c r="R88" s="21" t="s">
        <v>206</v>
      </c>
      <c r="S88" s="19" t="s">
        <v>203</v>
      </c>
      <c r="T88" s="28" t="s">
        <v>208</v>
      </c>
    </row>
    <row r="89" ht="55" customHeight="1" spans="1:20">
      <c r="A89" s="19">
        <v>84</v>
      </c>
      <c r="B89" s="19" t="s">
        <v>22</v>
      </c>
      <c r="C89" s="20" t="s">
        <v>211</v>
      </c>
      <c r="D89" s="21" t="s">
        <v>24</v>
      </c>
      <c r="E89" s="22" t="s">
        <v>212</v>
      </c>
      <c r="F89" s="19">
        <v>1163.61</v>
      </c>
      <c r="G89" s="19">
        <f t="shared" si="5"/>
        <v>1032</v>
      </c>
      <c r="H89" s="19">
        <v>1032</v>
      </c>
      <c r="I89" s="19"/>
      <c r="J89" s="19"/>
      <c r="K89" s="19"/>
      <c r="L89" s="19"/>
      <c r="M89" s="26">
        <v>1032</v>
      </c>
      <c r="N89" s="25">
        <f t="shared" si="6"/>
        <v>1</v>
      </c>
      <c r="O89" s="27" t="s">
        <v>26</v>
      </c>
      <c r="P89" s="27" t="s">
        <v>26</v>
      </c>
      <c r="Q89" s="27">
        <v>1</v>
      </c>
      <c r="R89" s="21" t="s">
        <v>206</v>
      </c>
      <c r="S89" s="19" t="s">
        <v>207</v>
      </c>
      <c r="T89" s="28" t="s">
        <v>208</v>
      </c>
    </row>
    <row r="90" ht="55" customHeight="1" spans="1:20">
      <c r="A90" s="19">
        <v>85</v>
      </c>
      <c r="B90" s="19" t="s">
        <v>22</v>
      </c>
      <c r="C90" s="20" t="s">
        <v>213</v>
      </c>
      <c r="D90" s="21" t="s">
        <v>24</v>
      </c>
      <c r="E90" s="22" t="s">
        <v>214</v>
      </c>
      <c r="F90" s="19">
        <v>1010.64</v>
      </c>
      <c r="G90" s="19">
        <f t="shared" si="5"/>
        <v>794.320956</v>
      </c>
      <c r="H90" s="19">
        <v>794.320956</v>
      </c>
      <c r="I90" s="19"/>
      <c r="J90" s="19"/>
      <c r="K90" s="19"/>
      <c r="L90" s="19"/>
      <c r="M90" s="26">
        <v>794.320956</v>
      </c>
      <c r="N90" s="25">
        <f t="shared" si="6"/>
        <v>1</v>
      </c>
      <c r="O90" s="27" t="s">
        <v>26</v>
      </c>
      <c r="P90" s="27" t="s">
        <v>26</v>
      </c>
      <c r="Q90" s="27">
        <v>1</v>
      </c>
      <c r="R90" s="21" t="s">
        <v>206</v>
      </c>
      <c r="S90" s="19" t="s">
        <v>203</v>
      </c>
      <c r="T90" s="28" t="s">
        <v>208</v>
      </c>
    </row>
    <row r="91" ht="55" customHeight="1" spans="1:20">
      <c r="A91" s="19">
        <v>86</v>
      </c>
      <c r="B91" s="19" t="s">
        <v>22</v>
      </c>
      <c r="C91" s="20" t="s">
        <v>215</v>
      </c>
      <c r="D91" s="29" t="s">
        <v>24</v>
      </c>
      <c r="E91" s="22" t="s">
        <v>216</v>
      </c>
      <c r="F91" s="19">
        <v>250</v>
      </c>
      <c r="G91" s="19">
        <f t="shared" si="5"/>
        <v>220</v>
      </c>
      <c r="H91" s="19">
        <v>220</v>
      </c>
      <c r="I91" s="19"/>
      <c r="J91" s="19"/>
      <c r="K91" s="19"/>
      <c r="L91" s="19"/>
      <c r="M91" s="26">
        <v>194.0421578</v>
      </c>
      <c r="N91" s="25">
        <f t="shared" si="6"/>
        <v>0.882009808181818</v>
      </c>
      <c r="O91" s="27" t="s">
        <v>26</v>
      </c>
      <c r="P91" s="27" t="s">
        <v>26</v>
      </c>
      <c r="Q91" s="27">
        <v>1</v>
      </c>
      <c r="R91" s="21" t="s">
        <v>217</v>
      </c>
      <c r="S91" s="19" t="s">
        <v>203</v>
      </c>
      <c r="T91" s="19"/>
    </row>
    <row r="92" ht="55" customHeight="1" spans="1:20">
      <c r="A92" s="19">
        <v>87</v>
      </c>
      <c r="B92" s="19" t="s">
        <v>22</v>
      </c>
      <c r="C92" s="20" t="s">
        <v>218</v>
      </c>
      <c r="D92" s="29" t="s">
        <v>24</v>
      </c>
      <c r="E92" s="22" t="s">
        <v>219</v>
      </c>
      <c r="F92" s="19">
        <v>265.59</v>
      </c>
      <c r="G92" s="19">
        <f t="shared" si="5"/>
        <v>265.59</v>
      </c>
      <c r="H92" s="19">
        <v>265.59</v>
      </c>
      <c r="I92" s="19"/>
      <c r="J92" s="19"/>
      <c r="K92" s="19"/>
      <c r="L92" s="19"/>
      <c r="M92" s="26">
        <v>211.337797</v>
      </c>
      <c r="N92" s="25">
        <f t="shared" si="6"/>
        <v>0.795729496592492</v>
      </c>
      <c r="O92" s="27" t="s">
        <v>26</v>
      </c>
      <c r="P92" s="27" t="s">
        <v>26</v>
      </c>
      <c r="Q92" s="27">
        <v>1</v>
      </c>
      <c r="R92" s="21" t="s">
        <v>27</v>
      </c>
      <c r="S92" s="19" t="s">
        <v>203</v>
      </c>
      <c r="T92" s="28" t="s">
        <v>93</v>
      </c>
    </row>
    <row r="93" ht="55" customHeight="1" spans="1:20">
      <c r="A93" s="19">
        <v>88</v>
      </c>
      <c r="B93" s="19" t="s">
        <v>22</v>
      </c>
      <c r="C93" s="20" t="s">
        <v>220</v>
      </c>
      <c r="D93" s="29" t="s">
        <v>24</v>
      </c>
      <c r="E93" s="22" t="s">
        <v>221</v>
      </c>
      <c r="F93" s="19">
        <v>480</v>
      </c>
      <c r="G93" s="19">
        <f t="shared" si="5"/>
        <v>449.390004</v>
      </c>
      <c r="H93" s="19">
        <v>449.390004</v>
      </c>
      <c r="I93" s="19"/>
      <c r="J93" s="19"/>
      <c r="K93" s="19"/>
      <c r="L93" s="19"/>
      <c r="M93" s="26">
        <v>389.924978</v>
      </c>
      <c r="N93" s="25">
        <f t="shared" si="6"/>
        <v>0.86767612659226</v>
      </c>
      <c r="O93" s="27" t="s">
        <v>26</v>
      </c>
      <c r="P93" s="27" t="s">
        <v>26</v>
      </c>
      <c r="Q93" s="27">
        <v>1</v>
      </c>
      <c r="R93" s="21" t="s">
        <v>27</v>
      </c>
      <c r="S93" s="19" t="s">
        <v>222</v>
      </c>
      <c r="T93" s="28" t="s">
        <v>93</v>
      </c>
    </row>
    <row r="94" ht="55" customHeight="1" spans="1:20">
      <c r="A94" s="19">
        <v>89</v>
      </c>
      <c r="B94" s="19" t="s">
        <v>22</v>
      </c>
      <c r="C94" s="20" t="s">
        <v>223</v>
      </c>
      <c r="D94" s="29" t="s">
        <v>24</v>
      </c>
      <c r="E94" s="22" t="s">
        <v>224</v>
      </c>
      <c r="F94" s="19">
        <v>145</v>
      </c>
      <c r="G94" s="19">
        <f t="shared" si="5"/>
        <v>145</v>
      </c>
      <c r="H94" s="19">
        <v>145</v>
      </c>
      <c r="I94" s="19"/>
      <c r="J94" s="19"/>
      <c r="K94" s="19"/>
      <c r="L94" s="19"/>
      <c r="M94" s="26">
        <v>116.348786</v>
      </c>
      <c r="N94" s="25">
        <f t="shared" si="6"/>
        <v>0.802405420689655</v>
      </c>
      <c r="O94" s="27" t="s">
        <v>26</v>
      </c>
      <c r="P94" s="27" t="s">
        <v>26</v>
      </c>
      <c r="Q94" s="27">
        <v>1</v>
      </c>
      <c r="R94" s="21" t="s">
        <v>27</v>
      </c>
      <c r="S94" s="19" t="s">
        <v>203</v>
      </c>
      <c r="T94" s="28" t="s">
        <v>93</v>
      </c>
    </row>
    <row r="95" ht="55" customHeight="1" spans="1:20">
      <c r="A95" s="19">
        <v>90</v>
      </c>
      <c r="B95" s="19" t="s">
        <v>22</v>
      </c>
      <c r="C95" s="20" t="s">
        <v>225</v>
      </c>
      <c r="D95" s="29" t="s">
        <v>24</v>
      </c>
      <c r="E95" s="22" t="s">
        <v>226</v>
      </c>
      <c r="F95" s="19">
        <v>120</v>
      </c>
      <c r="G95" s="19">
        <f t="shared" si="5"/>
        <v>93.2379</v>
      </c>
      <c r="H95" s="19">
        <v>93.2379</v>
      </c>
      <c r="I95" s="19"/>
      <c r="J95" s="19"/>
      <c r="K95" s="19"/>
      <c r="L95" s="19"/>
      <c r="M95" s="26">
        <v>93.2379</v>
      </c>
      <c r="N95" s="25">
        <f t="shared" si="6"/>
        <v>1</v>
      </c>
      <c r="O95" s="27" t="s">
        <v>26</v>
      </c>
      <c r="P95" s="27" t="s">
        <v>26</v>
      </c>
      <c r="Q95" s="27">
        <v>1</v>
      </c>
      <c r="R95" s="21" t="s">
        <v>206</v>
      </c>
      <c r="S95" s="19" t="s">
        <v>203</v>
      </c>
      <c r="T95" s="19"/>
    </row>
    <row r="96" ht="55" customHeight="1" spans="1:20">
      <c r="A96" s="19">
        <v>91</v>
      </c>
      <c r="B96" s="19" t="s">
        <v>22</v>
      </c>
      <c r="C96" s="20" t="s">
        <v>227</v>
      </c>
      <c r="D96" s="19" t="s">
        <v>112</v>
      </c>
      <c r="E96" s="22" t="s">
        <v>228</v>
      </c>
      <c r="F96" s="19">
        <v>980</v>
      </c>
      <c r="G96" s="19">
        <f t="shared" si="5"/>
        <v>1190.2</v>
      </c>
      <c r="H96" s="19">
        <f>1190.2-9.66</f>
        <v>1180.54</v>
      </c>
      <c r="I96" s="19"/>
      <c r="J96" s="19"/>
      <c r="K96" s="19">
        <v>9.66</v>
      </c>
      <c r="L96" s="19"/>
      <c r="M96" s="26">
        <v>1190.2</v>
      </c>
      <c r="N96" s="25">
        <f t="shared" si="6"/>
        <v>1</v>
      </c>
      <c r="O96" s="27" t="s">
        <v>26</v>
      </c>
      <c r="P96" s="27" t="s">
        <v>26</v>
      </c>
      <c r="Q96" s="27">
        <v>1</v>
      </c>
      <c r="R96" s="21" t="s">
        <v>114</v>
      </c>
      <c r="S96" s="19" t="s">
        <v>203</v>
      </c>
      <c r="T96" s="28" t="s">
        <v>115</v>
      </c>
    </row>
    <row r="97" ht="55" customHeight="1" spans="1:20">
      <c r="A97" s="19">
        <v>92</v>
      </c>
      <c r="B97" s="19" t="s">
        <v>22</v>
      </c>
      <c r="C97" s="20" t="s">
        <v>229</v>
      </c>
      <c r="D97" s="19" t="s">
        <v>112</v>
      </c>
      <c r="E97" s="22" t="s">
        <v>230</v>
      </c>
      <c r="F97" s="19">
        <v>216</v>
      </c>
      <c r="G97" s="19">
        <f t="shared" si="5"/>
        <v>193.2</v>
      </c>
      <c r="H97" s="19">
        <v>193.2</v>
      </c>
      <c r="I97" s="19"/>
      <c r="J97" s="19"/>
      <c r="K97" s="19"/>
      <c r="L97" s="19"/>
      <c r="M97" s="26">
        <v>193.2</v>
      </c>
      <c r="N97" s="25">
        <f t="shared" si="6"/>
        <v>1</v>
      </c>
      <c r="O97" s="27" t="s">
        <v>26</v>
      </c>
      <c r="P97" s="27" t="s">
        <v>26</v>
      </c>
      <c r="Q97" s="27">
        <v>1</v>
      </c>
      <c r="R97" s="21" t="s">
        <v>114</v>
      </c>
      <c r="S97" s="19" t="s">
        <v>203</v>
      </c>
      <c r="T97" s="28" t="s">
        <v>115</v>
      </c>
    </row>
    <row r="98" ht="55" customHeight="1" spans="1:20">
      <c r="A98" s="19">
        <v>93</v>
      </c>
      <c r="B98" s="19" t="s">
        <v>22</v>
      </c>
      <c r="C98" s="20" t="s">
        <v>231</v>
      </c>
      <c r="D98" s="19" t="s">
        <v>112</v>
      </c>
      <c r="E98" s="22" t="s">
        <v>232</v>
      </c>
      <c r="F98" s="19">
        <v>42.2</v>
      </c>
      <c r="G98" s="19">
        <f t="shared" si="5"/>
        <v>26.7</v>
      </c>
      <c r="H98" s="19">
        <v>26.7</v>
      </c>
      <c r="I98" s="19"/>
      <c r="J98" s="19"/>
      <c r="K98" s="19"/>
      <c r="L98" s="19"/>
      <c r="M98" s="26">
        <v>26.7</v>
      </c>
      <c r="N98" s="25">
        <f t="shared" si="6"/>
        <v>1</v>
      </c>
      <c r="O98" s="27" t="s">
        <v>26</v>
      </c>
      <c r="P98" s="27" t="s">
        <v>26</v>
      </c>
      <c r="Q98" s="27">
        <v>1</v>
      </c>
      <c r="R98" s="21" t="s">
        <v>114</v>
      </c>
      <c r="S98" s="19" t="s">
        <v>203</v>
      </c>
      <c r="T98" s="28" t="s">
        <v>115</v>
      </c>
    </row>
    <row r="99" ht="55" customHeight="1" spans="1:20">
      <c r="A99" s="19">
        <v>94</v>
      </c>
      <c r="B99" s="19" t="s">
        <v>22</v>
      </c>
      <c r="C99" s="20" t="s">
        <v>233</v>
      </c>
      <c r="D99" s="19" t="s">
        <v>234</v>
      </c>
      <c r="E99" s="22" t="s">
        <v>235</v>
      </c>
      <c r="F99" s="19">
        <v>2636.7</v>
      </c>
      <c r="G99" s="19">
        <f t="shared" si="5"/>
        <v>2636.7</v>
      </c>
      <c r="H99" s="19">
        <v>2636.7</v>
      </c>
      <c r="I99" s="19"/>
      <c r="J99" s="19"/>
      <c r="K99" s="19"/>
      <c r="L99" s="19"/>
      <c r="M99" s="26">
        <v>2458.2</v>
      </c>
      <c r="N99" s="25">
        <f t="shared" si="6"/>
        <v>0.932301740812379</v>
      </c>
      <c r="O99" s="27" t="s">
        <v>26</v>
      </c>
      <c r="P99" s="27" t="s">
        <v>26</v>
      </c>
      <c r="Q99" s="27">
        <v>1</v>
      </c>
      <c r="R99" s="21" t="s">
        <v>236</v>
      </c>
      <c r="S99" s="19" t="s">
        <v>203</v>
      </c>
      <c r="T99" s="28" t="s">
        <v>115</v>
      </c>
    </row>
    <row r="100" ht="55" customHeight="1" spans="1:20">
      <c r="A100" s="19">
        <v>95</v>
      </c>
      <c r="B100" s="19" t="s">
        <v>22</v>
      </c>
      <c r="C100" s="20" t="s">
        <v>237</v>
      </c>
      <c r="D100" s="19" t="s">
        <v>120</v>
      </c>
      <c r="E100" s="22" t="s">
        <v>238</v>
      </c>
      <c r="F100" s="19">
        <v>800</v>
      </c>
      <c r="G100" s="19">
        <f t="shared" si="5"/>
        <v>800</v>
      </c>
      <c r="H100" s="19">
        <v>800</v>
      </c>
      <c r="I100" s="19"/>
      <c r="J100" s="19"/>
      <c r="K100" s="19"/>
      <c r="L100" s="19"/>
      <c r="M100" s="26">
        <v>776.18736</v>
      </c>
      <c r="N100" s="25">
        <f t="shared" si="6"/>
        <v>0.9702342</v>
      </c>
      <c r="O100" s="25" t="s">
        <v>26</v>
      </c>
      <c r="P100" s="25" t="s">
        <v>26</v>
      </c>
      <c r="Q100" s="27">
        <v>1</v>
      </c>
      <c r="R100" s="21" t="s">
        <v>133</v>
      </c>
      <c r="S100" s="19" t="s">
        <v>222</v>
      </c>
      <c r="T100" s="19"/>
    </row>
    <row r="101" ht="55" customHeight="1" spans="1:20">
      <c r="A101" s="19">
        <v>96</v>
      </c>
      <c r="B101" s="19" t="s">
        <v>22</v>
      </c>
      <c r="C101" s="20" t="s">
        <v>239</v>
      </c>
      <c r="D101" s="29" t="s">
        <v>240</v>
      </c>
      <c r="E101" s="22" t="s">
        <v>241</v>
      </c>
      <c r="F101" s="19">
        <v>2156.2</v>
      </c>
      <c r="G101" s="19">
        <f t="shared" si="5"/>
        <v>2156.2</v>
      </c>
      <c r="H101" s="19">
        <v>2156.2</v>
      </c>
      <c r="I101" s="19"/>
      <c r="J101" s="19"/>
      <c r="K101" s="19"/>
      <c r="L101" s="19"/>
      <c r="M101" s="26">
        <v>2156.2</v>
      </c>
      <c r="N101" s="25">
        <f t="shared" si="6"/>
        <v>1</v>
      </c>
      <c r="O101" s="27" t="s">
        <v>26</v>
      </c>
      <c r="P101" s="27" t="s">
        <v>26</v>
      </c>
      <c r="Q101" s="27">
        <v>1</v>
      </c>
      <c r="R101" s="21" t="s">
        <v>242</v>
      </c>
      <c r="S101" s="19" t="s">
        <v>203</v>
      </c>
      <c r="T101" s="19"/>
    </row>
    <row r="102" ht="55" customHeight="1" spans="1:20">
      <c r="A102" s="19">
        <v>97</v>
      </c>
      <c r="B102" s="19" t="s">
        <v>22</v>
      </c>
      <c r="C102" s="30" t="s">
        <v>243</v>
      </c>
      <c r="D102" s="31" t="s">
        <v>24</v>
      </c>
      <c r="E102" s="32" t="s">
        <v>244</v>
      </c>
      <c r="F102" s="19">
        <v>58.5</v>
      </c>
      <c r="G102" s="19">
        <f t="shared" si="5"/>
        <v>58.5</v>
      </c>
      <c r="H102" s="19">
        <v>58.5</v>
      </c>
      <c r="I102" s="19"/>
      <c r="J102" s="19"/>
      <c r="K102" s="19"/>
      <c r="L102" s="19"/>
      <c r="M102" s="26">
        <v>58.5</v>
      </c>
      <c r="N102" s="25">
        <f t="shared" si="6"/>
        <v>1</v>
      </c>
      <c r="O102" s="27" t="s">
        <v>26</v>
      </c>
      <c r="P102" s="27" t="s">
        <v>26</v>
      </c>
      <c r="Q102" s="27">
        <v>1</v>
      </c>
      <c r="R102" s="21" t="s">
        <v>27</v>
      </c>
      <c r="S102" s="19" t="s">
        <v>222</v>
      </c>
      <c r="T102" s="19" t="s">
        <v>93</v>
      </c>
    </row>
    <row r="103" ht="223" customHeight="1" spans="1:20">
      <c r="A103" s="19">
        <v>98</v>
      </c>
      <c r="B103" s="19" t="s">
        <v>22</v>
      </c>
      <c r="C103" s="30" t="s">
        <v>245</v>
      </c>
      <c r="D103" s="31" t="s">
        <v>24</v>
      </c>
      <c r="E103" s="32" t="s">
        <v>246</v>
      </c>
      <c r="F103" s="19">
        <v>1195</v>
      </c>
      <c r="G103" s="19">
        <f t="shared" ref="G103:G125" si="7">SUM(H103:L103)</f>
        <v>4335.03</v>
      </c>
      <c r="H103" s="19">
        <v>4335.03</v>
      </c>
      <c r="I103" s="19"/>
      <c r="J103" s="19"/>
      <c r="K103" s="19"/>
      <c r="L103" s="19"/>
      <c r="M103" s="26">
        <v>3777.225086</v>
      </c>
      <c r="N103" s="25">
        <f t="shared" ref="N103:N125" si="8">M103/G103</f>
        <v>0.871326169830428</v>
      </c>
      <c r="O103" s="27" t="s">
        <v>26</v>
      </c>
      <c r="P103" s="27"/>
      <c r="Q103" s="27">
        <v>1</v>
      </c>
      <c r="R103" s="21" t="s">
        <v>27</v>
      </c>
      <c r="S103" s="19" t="s">
        <v>222</v>
      </c>
      <c r="T103" s="19"/>
    </row>
    <row r="104" ht="55" customHeight="1" spans="1:20">
      <c r="A104" s="19">
        <v>99</v>
      </c>
      <c r="B104" s="19" t="s">
        <v>22</v>
      </c>
      <c r="C104" s="30" t="s">
        <v>247</v>
      </c>
      <c r="D104" s="19" t="s">
        <v>120</v>
      </c>
      <c r="E104" s="32" t="s">
        <v>248</v>
      </c>
      <c r="F104" s="19">
        <v>265</v>
      </c>
      <c r="G104" s="19">
        <f t="shared" si="7"/>
        <v>243.931993</v>
      </c>
      <c r="H104" s="19">
        <v>243.931993</v>
      </c>
      <c r="I104" s="19"/>
      <c r="J104" s="19"/>
      <c r="K104" s="19"/>
      <c r="L104" s="19"/>
      <c r="M104" s="26">
        <v>243.931993</v>
      </c>
      <c r="N104" s="25">
        <f t="shared" si="8"/>
        <v>1</v>
      </c>
      <c r="O104" s="27" t="s">
        <v>26</v>
      </c>
      <c r="P104" s="27" t="s">
        <v>26</v>
      </c>
      <c r="Q104" s="27">
        <v>1</v>
      </c>
      <c r="R104" s="21" t="s">
        <v>27</v>
      </c>
      <c r="S104" s="19" t="s">
        <v>222</v>
      </c>
      <c r="T104" s="19"/>
    </row>
    <row r="105" ht="55" customHeight="1" spans="1:20">
      <c r="A105" s="19">
        <v>100</v>
      </c>
      <c r="B105" s="19" t="s">
        <v>22</v>
      </c>
      <c r="C105" s="20" t="s">
        <v>249</v>
      </c>
      <c r="D105" s="19" t="s">
        <v>24</v>
      </c>
      <c r="E105" s="22" t="s">
        <v>250</v>
      </c>
      <c r="F105" s="19">
        <v>120</v>
      </c>
      <c r="G105" s="19">
        <f t="shared" si="7"/>
        <v>84</v>
      </c>
      <c r="H105" s="19"/>
      <c r="I105" s="19"/>
      <c r="J105" s="19"/>
      <c r="K105" s="19">
        <v>84</v>
      </c>
      <c r="L105" s="19"/>
      <c r="M105" s="26">
        <v>84</v>
      </c>
      <c r="N105" s="25">
        <f t="shared" si="8"/>
        <v>1</v>
      </c>
      <c r="O105" s="25" t="s">
        <v>26</v>
      </c>
      <c r="P105" s="25" t="s">
        <v>26</v>
      </c>
      <c r="Q105" s="27">
        <v>1</v>
      </c>
      <c r="R105" s="21" t="s">
        <v>251</v>
      </c>
      <c r="S105" s="19" t="s">
        <v>222</v>
      </c>
      <c r="T105" s="19"/>
    </row>
    <row r="106" ht="55" customHeight="1" spans="1:20">
      <c r="A106" s="19">
        <v>101</v>
      </c>
      <c r="B106" s="19" t="s">
        <v>22</v>
      </c>
      <c r="C106" s="20" t="s">
        <v>252</v>
      </c>
      <c r="D106" s="29" t="s">
        <v>24</v>
      </c>
      <c r="E106" s="22" t="s">
        <v>253</v>
      </c>
      <c r="F106" s="19">
        <v>748</v>
      </c>
      <c r="G106" s="19">
        <f t="shared" si="7"/>
        <v>716.911758</v>
      </c>
      <c r="H106" s="19">
        <v>716.911758</v>
      </c>
      <c r="I106" s="19"/>
      <c r="J106" s="19"/>
      <c r="K106" s="19"/>
      <c r="L106" s="19"/>
      <c r="M106" s="26">
        <v>708.056859</v>
      </c>
      <c r="N106" s="25">
        <f t="shared" si="8"/>
        <v>0.987648551022928</v>
      </c>
      <c r="O106" s="27" t="s">
        <v>26</v>
      </c>
      <c r="P106" s="27" t="s">
        <v>26</v>
      </c>
      <c r="Q106" s="27">
        <v>1</v>
      </c>
      <c r="R106" s="21" t="s">
        <v>27</v>
      </c>
      <c r="S106" s="19" t="s">
        <v>70</v>
      </c>
      <c r="T106" s="19"/>
    </row>
    <row r="107" ht="55" customHeight="1" spans="1:20">
      <c r="A107" s="19">
        <v>102</v>
      </c>
      <c r="B107" s="19" t="s">
        <v>22</v>
      </c>
      <c r="C107" s="20" t="s">
        <v>254</v>
      </c>
      <c r="D107" s="29" t="s">
        <v>24</v>
      </c>
      <c r="E107" s="22" t="s">
        <v>255</v>
      </c>
      <c r="F107" s="19">
        <v>770</v>
      </c>
      <c r="G107" s="19">
        <f t="shared" si="7"/>
        <v>761.1</v>
      </c>
      <c r="H107" s="19">
        <v>761.1</v>
      </c>
      <c r="I107" s="19"/>
      <c r="J107" s="19"/>
      <c r="K107" s="19"/>
      <c r="L107" s="19"/>
      <c r="M107" s="26">
        <v>761.014891</v>
      </c>
      <c r="N107" s="25">
        <f t="shared" si="8"/>
        <v>0.999888176323742</v>
      </c>
      <c r="O107" s="27" t="s">
        <v>26</v>
      </c>
      <c r="P107" s="27" t="s">
        <v>26</v>
      </c>
      <c r="Q107" s="27">
        <v>1</v>
      </c>
      <c r="R107" s="21" t="s">
        <v>27</v>
      </c>
      <c r="S107" s="19" t="s">
        <v>28</v>
      </c>
      <c r="T107" s="19"/>
    </row>
    <row r="108" ht="55" customHeight="1" spans="1:20">
      <c r="A108" s="19">
        <v>103</v>
      </c>
      <c r="B108" s="19" t="s">
        <v>22</v>
      </c>
      <c r="C108" s="20" t="s">
        <v>256</v>
      </c>
      <c r="D108" s="29" t="s">
        <v>24</v>
      </c>
      <c r="E108" s="22" t="s">
        <v>257</v>
      </c>
      <c r="F108" s="19">
        <v>968.5</v>
      </c>
      <c r="G108" s="19">
        <f t="shared" si="7"/>
        <v>868.5</v>
      </c>
      <c r="H108" s="19">
        <v>868.5</v>
      </c>
      <c r="I108" s="19"/>
      <c r="J108" s="19"/>
      <c r="K108" s="19"/>
      <c r="L108" s="19"/>
      <c r="M108" s="26">
        <v>840.842856</v>
      </c>
      <c r="N108" s="25">
        <f t="shared" si="8"/>
        <v>0.968155274611399</v>
      </c>
      <c r="O108" s="27" t="s">
        <v>26</v>
      </c>
      <c r="P108" s="27" t="s">
        <v>26</v>
      </c>
      <c r="Q108" s="27">
        <v>1</v>
      </c>
      <c r="R108" s="21" t="s">
        <v>27</v>
      </c>
      <c r="S108" s="19" t="s">
        <v>28</v>
      </c>
      <c r="T108" s="19"/>
    </row>
    <row r="109" ht="55" customHeight="1" spans="1:20">
      <c r="A109" s="19">
        <v>104</v>
      </c>
      <c r="B109" s="19" t="s">
        <v>22</v>
      </c>
      <c r="C109" s="20" t="s">
        <v>258</v>
      </c>
      <c r="D109" s="29" t="s">
        <v>24</v>
      </c>
      <c r="E109" s="22" t="s">
        <v>259</v>
      </c>
      <c r="F109" s="19">
        <v>378</v>
      </c>
      <c r="G109" s="19">
        <f t="shared" si="7"/>
        <v>359.55</v>
      </c>
      <c r="H109" s="19">
        <v>359.55</v>
      </c>
      <c r="I109" s="19"/>
      <c r="J109" s="19"/>
      <c r="K109" s="19"/>
      <c r="L109" s="19"/>
      <c r="M109" s="26">
        <v>359.55</v>
      </c>
      <c r="N109" s="25">
        <f t="shared" si="8"/>
        <v>1</v>
      </c>
      <c r="O109" s="27" t="s">
        <v>26</v>
      </c>
      <c r="P109" s="27" t="s">
        <v>26</v>
      </c>
      <c r="Q109" s="27">
        <v>1</v>
      </c>
      <c r="R109" s="21" t="s">
        <v>260</v>
      </c>
      <c r="S109" s="19" t="s">
        <v>28</v>
      </c>
      <c r="T109" s="19"/>
    </row>
    <row r="110" ht="55" customHeight="1" spans="1:20">
      <c r="A110" s="19">
        <v>105</v>
      </c>
      <c r="B110" s="19" t="s">
        <v>22</v>
      </c>
      <c r="C110" s="20" t="s">
        <v>261</v>
      </c>
      <c r="D110" s="29" t="s">
        <v>24</v>
      </c>
      <c r="E110" s="22" t="s">
        <v>262</v>
      </c>
      <c r="F110" s="19">
        <v>420</v>
      </c>
      <c r="G110" s="19">
        <f t="shared" si="7"/>
        <v>419.95</v>
      </c>
      <c r="H110" s="19">
        <v>419.95</v>
      </c>
      <c r="I110" s="19"/>
      <c r="J110" s="19"/>
      <c r="K110" s="19"/>
      <c r="L110" s="19"/>
      <c r="M110" s="26">
        <v>401.093403</v>
      </c>
      <c r="N110" s="25">
        <f t="shared" si="8"/>
        <v>0.955097994999405</v>
      </c>
      <c r="O110" s="27" t="s">
        <v>26</v>
      </c>
      <c r="P110" s="27" t="s">
        <v>26</v>
      </c>
      <c r="Q110" s="27">
        <v>1</v>
      </c>
      <c r="R110" s="21" t="s">
        <v>27</v>
      </c>
      <c r="S110" s="19" t="s">
        <v>28</v>
      </c>
      <c r="T110" s="19"/>
    </row>
    <row r="111" ht="55" customHeight="1" spans="1:20">
      <c r="A111" s="19">
        <v>106</v>
      </c>
      <c r="B111" s="19" t="s">
        <v>22</v>
      </c>
      <c r="C111" s="20" t="s">
        <v>263</v>
      </c>
      <c r="D111" s="19" t="s">
        <v>120</v>
      </c>
      <c r="E111" s="22" t="s">
        <v>264</v>
      </c>
      <c r="F111" s="19">
        <v>458</v>
      </c>
      <c r="G111" s="19">
        <f t="shared" si="7"/>
        <v>458</v>
      </c>
      <c r="H111" s="19">
        <v>458</v>
      </c>
      <c r="I111" s="19"/>
      <c r="J111" s="19"/>
      <c r="K111" s="19"/>
      <c r="L111" s="19"/>
      <c r="M111" s="26">
        <v>458</v>
      </c>
      <c r="N111" s="25">
        <f t="shared" si="8"/>
        <v>1</v>
      </c>
      <c r="O111" s="27" t="s">
        <v>26</v>
      </c>
      <c r="P111" s="27" t="s">
        <v>26</v>
      </c>
      <c r="Q111" s="27">
        <v>1</v>
      </c>
      <c r="R111" s="21" t="s">
        <v>184</v>
      </c>
      <c r="S111" s="19" t="s">
        <v>28</v>
      </c>
      <c r="T111" s="19"/>
    </row>
    <row r="112" ht="55" customHeight="1" spans="1:20">
      <c r="A112" s="19">
        <v>107</v>
      </c>
      <c r="B112" s="19" t="s">
        <v>22</v>
      </c>
      <c r="C112" s="20" t="s">
        <v>265</v>
      </c>
      <c r="D112" s="29" t="s">
        <v>266</v>
      </c>
      <c r="E112" s="22" t="s">
        <v>267</v>
      </c>
      <c r="F112" s="19">
        <v>69.5</v>
      </c>
      <c r="G112" s="19">
        <f t="shared" si="7"/>
        <v>30.4</v>
      </c>
      <c r="H112" s="19">
        <v>30.4</v>
      </c>
      <c r="I112" s="19"/>
      <c r="J112" s="19"/>
      <c r="K112" s="19"/>
      <c r="L112" s="19"/>
      <c r="M112" s="26">
        <v>30.38955</v>
      </c>
      <c r="N112" s="25">
        <f t="shared" si="8"/>
        <v>0.99965625</v>
      </c>
      <c r="O112" s="27" t="s">
        <v>26</v>
      </c>
      <c r="P112" s="27" t="s">
        <v>26</v>
      </c>
      <c r="Q112" s="27">
        <v>1</v>
      </c>
      <c r="R112" s="21" t="s">
        <v>268</v>
      </c>
      <c r="S112" s="19" t="s">
        <v>28</v>
      </c>
      <c r="T112" s="19"/>
    </row>
    <row r="113" ht="55" customHeight="1" spans="1:20">
      <c r="A113" s="19">
        <v>108</v>
      </c>
      <c r="B113" s="19" t="s">
        <v>22</v>
      </c>
      <c r="C113" s="20" t="s">
        <v>269</v>
      </c>
      <c r="D113" s="19" t="s">
        <v>120</v>
      </c>
      <c r="E113" s="22" t="s">
        <v>270</v>
      </c>
      <c r="F113" s="19">
        <v>260</v>
      </c>
      <c r="G113" s="19">
        <f t="shared" si="7"/>
        <v>260</v>
      </c>
      <c r="H113" s="19">
        <v>260</v>
      </c>
      <c r="I113" s="19"/>
      <c r="J113" s="19"/>
      <c r="K113" s="19"/>
      <c r="L113" s="19"/>
      <c r="M113" s="26">
        <v>254.463265</v>
      </c>
      <c r="N113" s="25">
        <f t="shared" si="8"/>
        <v>0.978704865384615</v>
      </c>
      <c r="O113" s="27" t="s">
        <v>26</v>
      </c>
      <c r="P113" s="27" t="s">
        <v>26</v>
      </c>
      <c r="Q113" s="27">
        <v>1</v>
      </c>
      <c r="R113" s="21" t="s">
        <v>271</v>
      </c>
      <c r="S113" s="19" t="s">
        <v>28</v>
      </c>
      <c r="T113" s="19"/>
    </row>
    <row r="114" ht="55" customHeight="1" spans="1:20">
      <c r="A114" s="19">
        <v>109</v>
      </c>
      <c r="B114" s="19" t="s">
        <v>22</v>
      </c>
      <c r="C114" s="20" t="s">
        <v>272</v>
      </c>
      <c r="D114" s="19" t="s">
        <v>120</v>
      </c>
      <c r="E114" s="22" t="s">
        <v>273</v>
      </c>
      <c r="F114" s="19">
        <v>390</v>
      </c>
      <c r="G114" s="19">
        <f t="shared" si="7"/>
        <v>390</v>
      </c>
      <c r="H114" s="19">
        <v>390</v>
      </c>
      <c r="I114" s="19"/>
      <c r="J114" s="19"/>
      <c r="K114" s="19"/>
      <c r="L114" s="19"/>
      <c r="M114" s="26">
        <v>389.754894</v>
      </c>
      <c r="N114" s="25">
        <f t="shared" si="8"/>
        <v>0.999371523076923</v>
      </c>
      <c r="O114" s="27" t="s">
        <v>26</v>
      </c>
      <c r="P114" s="27" t="s">
        <v>26</v>
      </c>
      <c r="Q114" s="27">
        <v>1</v>
      </c>
      <c r="R114" s="21" t="s">
        <v>271</v>
      </c>
      <c r="S114" s="19" t="s">
        <v>28</v>
      </c>
      <c r="T114" s="19"/>
    </row>
    <row r="115" ht="55" customHeight="1" spans="1:20">
      <c r="A115" s="19">
        <v>110</v>
      </c>
      <c r="B115" s="19" t="s">
        <v>22</v>
      </c>
      <c r="C115" s="20" t="s">
        <v>274</v>
      </c>
      <c r="D115" s="19" t="s">
        <v>120</v>
      </c>
      <c r="E115" s="22" t="s">
        <v>273</v>
      </c>
      <c r="F115" s="19">
        <v>152</v>
      </c>
      <c r="G115" s="19">
        <f t="shared" si="7"/>
        <v>152</v>
      </c>
      <c r="H115" s="19">
        <v>152</v>
      </c>
      <c r="I115" s="19"/>
      <c r="J115" s="19"/>
      <c r="K115" s="19"/>
      <c r="L115" s="19"/>
      <c r="M115" s="26">
        <v>121.433017</v>
      </c>
      <c r="N115" s="25">
        <f t="shared" si="8"/>
        <v>0.798901427631579</v>
      </c>
      <c r="O115" s="27" t="s">
        <v>26</v>
      </c>
      <c r="P115" s="27" t="s">
        <v>26</v>
      </c>
      <c r="Q115" s="27">
        <v>1</v>
      </c>
      <c r="R115" s="21" t="s">
        <v>271</v>
      </c>
      <c r="S115" s="19" t="s">
        <v>28</v>
      </c>
      <c r="T115" s="19"/>
    </row>
    <row r="116" ht="55" customHeight="1" spans="1:20">
      <c r="A116" s="19">
        <v>111</v>
      </c>
      <c r="B116" s="19" t="s">
        <v>22</v>
      </c>
      <c r="C116" s="20" t="s">
        <v>275</v>
      </c>
      <c r="D116" s="19" t="s">
        <v>120</v>
      </c>
      <c r="E116" s="22" t="s">
        <v>276</v>
      </c>
      <c r="F116" s="19">
        <v>389</v>
      </c>
      <c r="G116" s="19">
        <f t="shared" si="7"/>
        <v>389</v>
      </c>
      <c r="H116" s="19">
        <v>389</v>
      </c>
      <c r="I116" s="19"/>
      <c r="J116" s="19"/>
      <c r="K116" s="19"/>
      <c r="L116" s="19"/>
      <c r="M116" s="26">
        <v>377.272693</v>
      </c>
      <c r="N116" s="25">
        <f t="shared" si="8"/>
        <v>0.969852681233933</v>
      </c>
      <c r="O116" s="27" t="s">
        <v>26</v>
      </c>
      <c r="P116" s="27" t="s">
        <v>26</v>
      </c>
      <c r="Q116" s="27">
        <v>1</v>
      </c>
      <c r="R116" s="21" t="s">
        <v>271</v>
      </c>
      <c r="S116" s="19" t="s">
        <v>28</v>
      </c>
      <c r="T116" s="19"/>
    </row>
    <row r="117" ht="55" customHeight="1" spans="1:20">
      <c r="A117" s="19">
        <v>112</v>
      </c>
      <c r="B117" s="19" t="s">
        <v>22</v>
      </c>
      <c r="C117" s="20" t="s">
        <v>277</v>
      </c>
      <c r="D117" s="19" t="s">
        <v>120</v>
      </c>
      <c r="E117" s="22" t="s">
        <v>278</v>
      </c>
      <c r="F117" s="19">
        <v>350</v>
      </c>
      <c r="G117" s="19">
        <f t="shared" si="7"/>
        <v>350</v>
      </c>
      <c r="H117" s="19">
        <v>350</v>
      </c>
      <c r="I117" s="19"/>
      <c r="J117" s="19"/>
      <c r="K117" s="19"/>
      <c r="L117" s="19"/>
      <c r="M117" s="26">
        <v>319.245017</v>
      </c>
      <c r="N117" s="25">
        <f t="shared" si="8"/>
        <v>0.91212862</v>
      </c>
      <c r="O117" s="27" t="s">
        <v>26</v>
      </c>
      <c r="P117" s="27" t="s">
        <v>26</v>
      </c>
      <c r="Q117" s="27">
        <v>1</v>
      </c>
      <c r="R117" s="21" t="s">
        <v>271</v>
      </c>
      <c r="S117" s="19" t="s">
        <v>28</v>
      </c>
      <c r="T117" s="19"/>
    </row>
    <row r="118" ht="55" customHeight="1" spans="1:20">
      <c r="A118" s="19">
        <v>113</v>
      </c>
      <c r="B118" s="19" t="s">
        <v>22</v>
      </c>
      <c r="C118" s="20" t="s">
        <v>279</v>
      </c>
      <c r="D118" s="19" t="s">
        <v>120</v>
      </c>
      <c r="E118" s="22" t="s">
        <v>280</v>
      </c>
      <c r="F118" s="19">
        <v>390</v>
      </c>
      <c r="G118" s="19">
        <f t="shared" si="7"/>
        <v>390</v>
      </c>
      <c r="H118" s="19">
        <v>390</v>
      </c>
      <c r="I118" s="19"/>
      <c r="J118" s="19"/>
      <c r="K118" s="19"/>
      <c r="L118" s="19"/>
      <c r="M118" s="26">
        <v>389.583605</v>
      </c>
      <c r="N118" s="25">
        <f t="shared" si="8"/>
        <v>0.99893232051282</v>
      </c>
      <c r="O118" s="27" t="s">
        <v>26</v>
      </c>
      <c r="P118" s="27" t="s">
        <v>26</v>
      </c>
      <c r="Q118" s="27">
        <v>1</v>
      </c>
      <c r="R118" s="21" t="s">
        <v>271</v>
      </c>
      <c r="S118" s="19" t="s">
        <v>28</v>
      </c>
      <c r="T118" s="19"/>
    </row>
    <row r="119" ht="55" customHeight="1" spans="1:20">
      <c r="A119" s="19">
        <v>114</v>
      </c>
      <c r="B119" s="19" t="s">
        <v>22</v>
      </c>
      <c r="C119" s="20" t="s">
        <v>281</v>
      </c>
      <c r="D119" s="19" t="s">
        <v>120</v>
      </c>
      <c r="E119" s="22" t="s">
        <v>282</v>
      </c>
      <c r="F119" s="19">
        <v>400</v>
      </c>
      <c r="G119" s="19">
        <f t="shared" si="7"/>
        <v>400</v>
      </c>
      <c r="H119" s="19">
        <v>400</v>
      </c>
      <c r="I119" s="19"/>
      <c r="J119" s="19"/>
      <c r="K119" s="19"/>
      <c r="L119" s="19"/>
      <c r="M119" s="26">
        <v>368.370801</v>
      </c>
      <c r="N119" s="25">
        <f t="shared" si="8"/>
        <v>0.9209270025</v>
      </c>
      <c r="O119" s="27" t="s">
        <v>26</v>
      </c>
      <c r="P119" s="27" t="s">
        <v>26</v>
      </c>
      <c r="Q119" s="27">
        <v>1</v>
      </c>
      <c r="R119" s="21" t="s">
        <v>271</v>
      </c>
      <c r="S119" s="19" t="s">
        <v>28</v>
      </c>
      <c r="T119" s="19"/>
    </row>
    <row r="120" ht="55" customHeight="1" spans="1:20">
      <c r="A120" s="19">
        <v>115</v>
      </c>
      <c r="B120" s="19" t="s">
        <v>22</v>
      </c>
      <c r="C120" s="20" t="s">
        <v>283</v>
      </c>
      <c r="D120" s="19" t="s">
        <v>120</v>
      </c>
      <c r="E120" s="22" t="s">
        <v>284</v>
      </c>
      <c r="F120" s="19">
        <v>390</v>
      </c>
      <c r="G120" s="19">
        <f t="shared" si="7"/>
        <v>390</v>
      </c>
      <c r="H120" s="19">
        <v>390</v>
      </c>
      <c r="I120" s="19"/>
      <c r="J120" s="19"/>
      <c r="K120" s="19"/>
      <c r="L120" s="19"/>
      <c r="M120" s="26">
        <v>381.382859</v>
      </c>
      <c r="N120" s="25">
        <f t="shared" si="8"/>
        <v>0.977904766666667</v>
      </c>
      <c r="O120" s="27" t="s">
        <v>26</v>
      </c>
      <c r="P120" s="27" t="s">
        <v>26</v>
      </c>
      <c r="Q120" s="27">
        <v>1</v>
      </c>
      <c r="R120" s="21" t="s">
        <v>271</v>
      </c>
      <c r="S120" s="19" t="s">
        <v>28</v>
      </c>
      <c r="T120" s="19"/>
    </row>
    <row r="121" ht="55" customHeight="1" spans="1:20">
      <c r="A121" s="19">
        <v>116</v>
      </c>
      <c r="B121" s="19" t="s">
        <v>22</v>
      </c>
      <c r="C121" s="20" t="s">
        <v>285</v>
      </c>
      <c r="D121" s="19" t="s">
        <v>120</v>
      </c>
      <c r="E121" s="22" t="s">
        <v>286</v>
      </c>
      <c r="F121" s="19">
        <v>390</v>
      </c>
      <c r="G121" s="19">
        <f t="shared" si="7"/>
        <v>390</v>
      </c>
      <c r="H121" s="19">
        <v>390</v>
      </c>
      <c r="I121" s="19"/>
      <c r="J121" s="19"/>
      <c r="K121" s="19"/>
      <c r="L121" s="19"/>
      <c r="M121" s="26">
        <v>337.437244</v>
      </c>
      <c r="N121" s="25">
        <f t="shared" si="8"/>
        <v>0.865223702564103</v>
      </c>
      <c r="O121" s="27" t="s">
        <v>26</v>
      </c>
      <c r="P121" s="27" t="s">
        <v>26</v>
      </c>
      <c r="Q121" s="27">
        <v>1</v>
      </c>
      <c r="R121" s="21" t="s">
        <v>271</v>
      </c>
      <c r="S121" s="19" t="s">
        <v>28</v>
      </c>
      <c r="T121" s="19"/>
    </row>
    <row r="122" ht="55" customHeight="1" spans="1:20">
      <c r="A122" s="19">
        <v>117</v>
      </c>
      <c r="B122" s="19" t="s">
        <v>22</v>
      </c>
      <c r="C122" s="20" t="s">
        <v>287</v>
      </c>
      <c r="D122" s="19" t="s">
        <v>120</v>
      </c>
      <c r="E122" s="22" t="s">
        <v>288</v>
      </c>
      <c r="F122" s="19">
        <v>390</v>
      </c>
      <c r="G122" s="19">
        <f t="shared" si="7"/>
        <v>390</v>
      </c>
      <c r="H122" s="19">
        <v>390</v>
      </c>
      <c r="I122" s="19"/>
      <c r="J122" s="19"/>
      <c r="K122" s="19"/>
      <c r="L122" s="19"/>
      <c r="M122" s="26">
        <v>372.906288</v>
      </c>
      <c r="N122" s="25">
        <f t="shared" si="8"/>
        <v>0.956169969230769</v>
      </c>
      <c r="O122" s="27" t="s">
        <v>26</v>
      </c>
      <c r="P122" s="27" t="s">
        <v>26</v>
      </c>
      <c r="Q122" s="27">
        <v>1</v>
      </c>
      <c r="R122" s="21" t="s">
        <v>271</v>
      </c>
      <c r="S122" s="19" t="s">
        <v>28</v>
      </c>
      <c r="T122" s="19"/>
    </row>
    <row r="123" ht="55" customHeight="1" spans="1:20">
      <c r="A123" s="19">
        <v>118</v>
      </c>
      <c r="B123" s="19" t="s">
        <v>22</v>
      </c>
      <c r="C123" s="20" t="s">
        <v>289</v>
      </c>
      <c r="D123" s="19" t="s">
        <v>120</v>
      </c>
      <c r="E123" s="22" t="s">
        <v>286</v>
      </c>
      <c r="F123" s="19">
        <v>390</v>
      </c>
      <c r="G123" s="19">
        <f t="shared" si="7"/>
        <v>390</v>
      </c>
      <c r="H123" s="19">
        <v>390</v>
      </c>
      <c r="I123" s="19"/>
      <c r="J123" s="19"/>
      <c r="K123" s="19"/>
      <c r="L123" s="19"/>
      <c r="M123" s="26">
        <v>389.591147</v>
      </c>
      <c r="N123" s="25">
        <f t="shared" si="8"/>
        <v>0.998951658974359</v>
      </c>
      <c r="O123" s="27" t="s">
        <v>26</v>
      </c>
      <c r="P123" s="27" t="s">
        <v>26</v>
      </c>
      <c r="Q123" s="27">
        <v>1</v>
      </c>
      <c r="R123" s="21" t="s">
        <v>271</v>
      </c>
      <c r="S123" s="19" t="s">
        <v>28</v>
      </c>
      <c r="T123" s="19"/>
    </row>
    <row r="124" ht="55" customHeight="1" spans="1:20">
      <c r="A124" s="19">
        <v>119</v>
      </c>
      <c r="B124" s="19" t="s">
        <v>22</v>
      </c>
      <c r="C124" s="20" t="s">
        <v>290</v>
      </c>
      <c r="D124" s="19" t="s">
        <v>120</v>
      </c>
      <c r="E124" s="22" t="s">
        <v>291</v>
      </c>
      <c r="F124" s="19">
        <v>150</v>
      </c>
      <c r="G124" s="19">
        <f t="shared" si="7"/>
        <v>150</v>
      </c>
      <c r="H124" s="19">
        <v>150</v>
      </c>
      <c r="I124" s="19"/>
      <c r="J124" s="19"/>
      <c r="K124" s="19"/>
      <c r="L124" s="19"/>
      <c r="M124" s="26">
        <v>145.166071</v>
      </c>
      <c r="N124" s="25">
        <f t="shared" si="8"/>
        <v>0.967773806666667</v>
      </c>
      <c r="O124" s="27" t="s">
        <v>26</v>
      </c>
      <c r="P124" s="27" t="s">
        <v>26</v>
      </c>
      <c r="Q124" s="27">
        <v>1</v>
      </c>
      <c r="R124" s="21" t="s">
        <v>271</v>
      </c>
      <c r="S124" s="19" t="s">
        <v>28</v>
      </c>
      <c r="T124" s="19"/>
    </row>
    <row r="125" ht="55" customHeight="1" spans="1:20">
      <c r="A125" s="19">
        <v>120</v>
      </c>
      <c r="B125" s="19" t="s">
        <v>22</v>
      </c>
      <c r="C125" s="20" t="s">
        <v>292</v>
      </c>
      <c r="D125" s="19" t="s">
        <v>120</v>
      </c>
      <c r="E125" s="22" t="s">
        <v>293</v>
      </c>
      <c r="F125" s="19">
        <v>390</v>
      </c>
      <c r="G125" s="19">
        <f t="shared" si="7"/>
        <v>390</v>
      </c>
      <c r="H125" s="19">
        <v>390</v>
      </c>
      <c r="I125" s="19"/>
      <c r="J125" s="19"/>
      <c r="K125" s="19"/>
      <c r="L125" s="19"/>
      <c r="M125" s="26">
        <v>368.264552</v>
      </c>
      <c r="N125" s="25">
        <f t="shared" si="8"/>
        <v>0.944268082051282</v>
      </c>
      <c r="O125" s="27" t="s">
        <v>26</v>
      </c>
      <c r="P125" s="27" t="s">
        <v>26</v>
      </c>
      <c r="Q125" s="27">
        <v>1</v>
      </c>
      <c r="R125" s="21" t="s">
        <v>271</v>
      </c>
      <c r="S125" s="19" t="s">
        <v>28</v>
      </c>
      <c r="T125" s="19"/>
    </row>
    <row r="126" spans="13:13">
      <c r="M126" s="1"/>
    </row>
  </sheetData>
  <autoFilter ref="A4:T125">
    <extLst/>
  </autoFilter>
  <mergeCells count="15">
    <mergeCell ref="A1:T1"/>
    <mergeCell ref="G3:L3"/>
    <mergeCell ref="O3:Q3"/>
    <mergeCell ref="A5:C5"/>
    <mergeCell ref="A3:A4"/>
    <mergeCell ref="B3:B4"/>
    <mergeCell ref="C3:C4"/>
    <mergeCell ref="D3:D4"/>
    <mergeCell ref="E3:E4"/>
    <mergeCell ref="F3:F4"/>
    <mergeCell ref="M3:M4"/>
    <mergeCell ref="N3:N4"/>
    <mergeCell ref="R3:R4"/>
    <mergeCell ref="S3:S4"/>
    <mergeCell ref="T3:T4"/>
  </mergeCells>
  <dataValidations count="1">
    <dataValidation allowBlank="1" showInputMessage="1" showErrorMessage="1" sqref="F101 F6:F88 F90:F99 F106:F125 N5:N12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雨泽</dc:creator>
  <cp:lastModifiedBy>Administrator</cp:lastModifiedBy>
  <dcterms:created xsi:type="dcterms:W3CDTF">2024-09-02T02:51:00Z</dcterms:created>
  <dcterms:modified xsi:type="dcterms:W3CDTF">2024-12-24T03:41:04Z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470B25E5B590490A8743C693BA6C8276_11</vt:lpwstr>
  </property>
  <property fmtid="{D5CDD505-2E9C-101B-9397-08002B2CF9AE}" pid="3" name="KSOProductBuildVer">
    <vt:lpwstr>2052-11.8.2.9022</vt:lpwstr>
  </property>
</Properties>
</file>