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2025" sheetId="10" r:id="rId1"/>
    <sheet name="Sheet1" sheetId="11" r:id="rId2"/>
  </sheets>
  <externalReferences>
    <externalReference r:id="rId3"/>
  </externalReferences>
  <definedNames>
    <definedName name="_xlnm._FilterDatabase" localSheetId="0" hidden="1">'2025'!$A$1:$AD$192</definedName>
    <definedName name="_xlnm.Print_Titles" localSheetId="0">'2025'!$3:$5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<sst xmlns="http://schemas.openxmlformats.org/spreadsheetml/2006/main" count="2082" uniqueCount="639">
  <si>
    <t>叶城县2025年巩固拓展脱贫攻坚成果同乡村振兴项目完成情况统计表</t>
  </si>
  <si>
    <t>填报单位（盖章）：叶城县农业农村局</t>
  </si>
  <si>
    <t>序号</t>
  </si>
  <si>
    <t>项目库
编号</t>
  </si>
  <si>
    <t>项目名称</t>
  </si>
  <si>
    <t>项目
类别</t>
  </si>
  <si>
    <t>项目子类型</t>
  </si>
  <si>
    <t>建设
性质</t>
  </si>
  <si>
    <t>实施地点</t>
  </si>
  <si>
    <t>主要建设内容</t>
  </si>
  <si>
    <t>建设
单位</t>
  </si>
  <si>
    <t>建设
规模</t>
  </si>
  <si>
    <t>计划总投资</t>
  </si>
  <si>
    <t>资金规模及来源</t>
  </si>
  <si>
    <t>资金支出</t>
  </si>
  <si>
    <t>资金支付率</t>
  </si>
  <si>
    <t>项目进度</t>
  </si>
  <si>
    <t>项目乡镇</t>
  </si>
  <si>
    <t>项目主管部门</t>
  </si>
  <si>
    <t>项目批次</t>
  </si>
  <si>
    <t>备注</t>
  </si>
  <si>
    <t>合计</t>
  </si>
  <si>
    <t>衔接资金</t>
  </si>
  <si>
    <t>其他涉农
整合资金</t>
  </si>
  <si>
    <t>地方政府
债券资金</t>
  </si>
  <si>
    <t>其他资金</t>
  </si>
  <si>
    <t>小计</t>
  </si>
  <si>
    <t>巩固拓展脱贫攻坚成果和乡村振兴</t>
  </si>
  <si>
    <t>以工
代赈</t>
  </si>
  <si>
    <t>少数
民族
发展</t>
  </si>
  <si>
    <t>欠发达
国有
农场</t>
  </si>
  <si>
    <t>欠发达
国有
林场</t>
  </si>
  <si>
    <t>欠发达
国有
牧场</t>
  </si>
  <si>
    <t>完工情概况</t>
  </si>
  <si>
    <t>当前形象进度</t>
  </si>
  <si>
    <t>yc2025081</t>
  </si>
  <si>
    <t>叶城县2025年阿克塔什镇特色鲜果保鲜库建设项目</t>
  </si>
  <si>
    <t>产业发展</t>
  </si>
  <si>
    <t>农产品仓储保鲜冷链基础设施建设</t>
  </si>
  <si>
    <t>新建</t>
  </si>
  <si>
    <t>项目总投资960万元
建设内容：对阿克塔什镇特色鲜果基地建设1栋（12间）1000平方米空间电场保鲜库及附属配套设施。</t>
  </si>
  <si>
    <t>平方米</t>
  </si>
  <si>
    <t>已完工</t>
  </si>
  <si>
    <t>阿克塔什镇</t>
  </si>
  <si>
    <t>商工局</t>
  </si>
  <si>
    <t>第一批</t>
  </si>
  <si>
    <t>yc2025180</t>
  </si>
  <si>
    <t>叶城县2025年阿克塔什镇苗圃嫁接改优项目</t>
  </si>
  <si>
    <t>种植业基地</t>
  </si>
  <si>
    <t>项目总投资80万元
建设内容：对阿克塔什镇现有450亩40万株苹果苗嫁接为香妃海棠、水蜜桃苹果、瑞雪；141亩26万株桃苗嫁接为杏李及修剪移栽。</t>
  </si>
  <si>
    <t>亩</t>
  </si>
  <si>
    <t>核桃产业化发展中心</t>
  </si>
  <si>
    <t>yc2025198</t>
  </si>
  <si>
    <t>叶城县2025年阿克塔什镇种植业基地建设项目</t>
  </si>
  <si>
    <r>
      <rPr>
        <sz val="14"/>
        <rFont val="仿宋"/>
        <charset val="134"/>
      </rPr>
      <t>项目总投资300万元
建设内容：新建0.5m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/s矩形渠1.0公里及6000m</t>
    </r>
    <r>
      <rPr>
        <sz val="14"/>
        <rFont val="宋体"/>
        <charset val="134"/>
      </rPr>
      <t>³</t>
    </r>
    <r>
      <rPr>
        <sz val="14"/>
        <rFont val="仿宋"/>
        <charset val="134"/>
      </rPr>
      <t>钢筋混凝土沉砂池等附属配套。</t>
    </r>
  </si>
  <si>
    <t>公里</t>
  </si>
  <si>
    <t>农业农村局</t>
  </si>
  <si>
    <t>第一批、第二批</t>
  </si>
  <si>
    <t>yc2025059</t>
  </si>
  <si>
    <t>叶城县2025年林场特色产业发展建设项目</t>
  </si>
  <si>
    <t>项目总投资85万元
建设内容：特色林果基地建设200亩，嫁接紫皮核桃改优品种，投资45万元；发展林下种养基地60亩，投资30万元；新建育苗基地20亩，主要进行杨树、柳树、沙枣等育苗，投资10万元。</t>
  </si>
  <si>
    <t>阿克塔什镇（林场）</t>
  </si>
  <si>
    <t>yc2025168</t>
  </si>
  <si>
    <t>叶城县2025年林场种植业基地配套建设项目</t>
  </si>
  <si>
    <t>乡村建设行动</t>
  </si>
  <si>
    <t>农村供水保障设施建设</t>
  </si>
  <si>
    <r>
      <rPr>
        <sz val="14"/>
        <rFont val="仿宋"/>
        <charset val="134"/>
      </rPr>
      <t>项目总投资225万元
建设内容：新建0.2-0.8m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/s防渗渠3公里及配套，75万元/公里。</t>
    </r>
  </si>
  <si>
    <t>yc2025027</t>
  </si>
  <si>
    <t>叶城县2025年巴仁乡林粮间作节水项目</t>
  </si>
  <si>
    <t>项目总投资396万元
建设内容：林粮间作节水2200亩，1800元/亩，配套沉砂池、泵房及电力设施等。</t>
  </si>
  <si>
    <t>巴仁乡</t>
  </si>
  <si>
    <t>农业技术推广服务中心</t>
  </si>
  <si>
    <t>yc2025086</t>
  </si>
  <si>
    <t>叶城县2025年巴仁乡农副产品加工建设项目</t>
  </si>
  <si>
    <t>产地初加工和精深加工</t>
  </si>
  <si>
    <t>项目总投资270万元
建设内容：对已有厂房400㎡进行升级改造，安装彩钢天花板吊顶，铺设自流平地面，彩钢板隔墙，完善照明配电系统、并扩建彩钢厂房530㎡，对扩建厂房安装彩钢天花板吊顶，铺设自流平地面，彩钢板隔墙，完善照明配电系统，生产车间和包装车间实施无菌化改造，重点加工红薯干、红薯副食品等红薯产品。</t>
  </si>
  <si>
    <t>座</t>
  </si>
  <si>
    <t>yc2025092</t>
  </si>
  <si>
    <t>叶城县2025年巴仁乡10村沉砂池建设项目</t>
  </si>
  <si>
    <t>项目总投资120万元
建设内容：建设沉砂池1座2000立方米，占地4亩，配套其他附属设施。</t>
  </si>
  <si>
    <t>yc2025097</t>
  </si>
  <si>
    <t>叶城县2025年巴仁乡种植业基地配套建设项目</t>
  </si>
  <si>
    <r>
      <rPr>
        <sz val="14"/>
        <rFont val="仿宋"/>
        <charset val="134"/>
      </rPr>
      <t>项目总投资300万元
建设内容：建设0.2m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/s-0.8m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/s防渗渠4公里及配套，75万元/公里。</t>
    </r>
  </si>
  <si>
    <t>yc2025124</t>
  </si>
  <si>
    <t>叶城县2025年巴仁乡桥梁建设项目</t>
  </si>
  <si>
    <t>农村道路建设（通村路、通户路、小型桥梁等）</t>
  </si>
  <si>
    <t>项目总投资80万元
建设内容：新建6米*8米桥梁3座。</t>
  </si>
  <si>
    <t>交通局</t>
  </si>
  <si>
    <t>yc2025125</t>
  </si>
  <si>
    <t>叶城县2025年巴仁乡渠系配套建设项目</t>
  </si>
  <si>
    <t>项目投资387万元
建设内容：新建桥涵2座，其中50米*6米1座，66米*10米1座，并配套其他基础设施。</t>
  </si>
  <si>
    <t>统战部</t>
  </si>
  <si>
    <t>叶城县2025年巴仁乡林粮间作节水（二期）项目</t>
  </si>
  <si>
    <t>项目总投资270万元
建设内容：林粮间作节水1500亩，1800元/亩，配套沉砂池、泵房及电力设施等。</t>
  </si>
  <si>
    <t>叶城县2025年巴仁乡种植业基地配套（二期）建设项目</t>
  </si>
  <si>
    <r>
      <rPr>
        <sz val="14"/>
        <rFont val="仿宋"/>
        <charset val="134"/>
      </rPr>
      <t>项目总投资：390万元
建设内容：新建0.2m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/s-0.8m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/s防渗渠5.2公里及配套，75万元/公里。</t>
    </r>
  </si>
  <si>
    <t>第二批</t>
  </si>
  <si>
    <t>叶城县2025年巴仁乡6村沉砂池建设项目</t>
  </si>
  <si>
    <r>
      <rPr>
        <sz val="14"/>
        <rFont val="仿宋"/>
        <charset val="134"/>
      </rPr>
      <t>项目总投资：120万元
建设内容：建设2000m</t>
    </r>
    <r>
      <rPr>
        <sz val="14"/>
        <rFont val="宋体"/>
        <charset val="134"/>
      </rPr>
      <t>³</t>
    </r>
    <r>
      <rPr>
        <sz val="14"/>
        <rFont val="仿宋"/>
        <charset val="134"/>
      </rPr>
      <t>沉砂池一座及其附属配套设施。</t>
    </r>
  </si>
  <si>
    <t>立方米</t>
  </si>
  <si>
    <t>yc2025206</t>
  </si>
  <si>
    <t>叶城县2025年巴仁乡10村渔业养殖配套设施项目</t>
  </si>
  <si>
    <t>水产养殖业发展</t>
  </si>
  <si>
    <t>项目总投资：100万
建设内容：采购动力柜（XL21动力柜，三相四线380V）2台、配电箱（三级）80台、主电缆（95#铜芯电缆3+1铠装直埋电缆）2200米、电缆（电缆3+1铠装直埋电缆）480米、变压器（500KV箱式变压器）1台、高压线路（10KV高压线路）300米。</t>
  </si>
  <si>
    <t>台</t>
  </si>
  <si>
    <t>yc2025209</t>
  </si>
  <si>
    <t>叶城县2025年巴仁乡10村道路硬化建设项目</t>
  </si>
  <si>
    <t>乡村建设</t>
  </si>
  <si>
    <t>项目总投资180万元。
建设内容：路面硬化12500平方米，道路拓宽3000平方米。</t>
  </si>
  <si>
    <t>yc2025028</t>
  </si>
  <si>
    <t>叶城县2025年白杨镇林粮间作节水项目</t>
  </si>
  <si>
    <t>项目总投资368万元
建设内容：林粮间作节水2045亩，1800元/亩，配套沉砂池、泵房及电力设施等。</t>
  </si>
  <si>
    <t>白杨镇</t>
  </si>
  <si>
    <t>yc2025098</t>
  </si>
  <si>
    <t>叶城县2025年白杨镇种植业基地配套建设项目</t>
  </si>
  <si>
    <r>
      <rPr>
        <sz val="14"/>
        <rFont val="仿宋"/>
        <charset val="134"/>
      </rPr>
      <t>项目总投资395万元
建设内容：新建0.2-0.8m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/s防渗渠5.5公里及配套，约75万元/公里。</t>
    </r>
  </si>
  <si>
    <t>叶城县2025年白杨镇种植业基地配套（二期）建设项目</t>
  </si>
  <si>
    <r>
      <rPr>
        <sz val="14"/>
        <rFont val="仿宋"/>
        <charset val="134"/>
      </rPr>
      <t>项目总投资397.5万元
建设内容：新建0.2-0.8m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/s防渗渠5.3公里及配套，75万元/公里。</t>
    </r>
  </si>
  <si>
    <t>叶城县2025年白杨镇12村种植业基地配套建设项目</t>
  </si>
  <si>
    <t>yc2025204</t>
  </si>
  <si>
    <t>叶城县2025年白杨镇博斯坦艾日克（18）村美丽宜居村建设项目</t>
  </si>
  <si>
    <t>污水处理</t>
  </si>
  <si>
    <t>项目总投资898万元。
建设内容：1、新建污水管网约4.9公里，修建化粪池、检查井等配套附属设施，60万元/公里，资金294万元。
2、农贸市场改造升级，地面硬化5000平方米，新建彩钢棚536平方米，及其他市场相关附属设施，资金100万元。
3、林粮间作节水2800亩，配套沉砂池、泵房及电力设施等，1800元/亩，资金504万元。
4、乡村振兴示范村规划编制。</t>
  </si>
  <si>
    <t>未完工</t>
  </si>
  <si>
    <t>农业农村局、住建局</t>
  </si>
  <si>
    <t>yc2025220</t>
  </si>
  <si>
    <t>叶城县2025年宝玉镇温室大棚建设项目</t>
  </si>
  <si>
    <t>项目总投资1000万元。
建设内容：在宝玉镇建设温室大棚10座及附属设施配套。</t>
  </si>
  <si>
    <t>宝玉镇</t>
  </si>
  <si>
    <t>园艺工作站</t>
  </si>
  <si>
    <t>结余第二批</t>
  </si>
  <si>
    <t>yc2025029</t>
  </si>
  <si>
    <t>叶城县2025年伯西热克镇林粮间作节水项目</t>
  </si>
  <si>
    <t>项目总投资395万元
建设内容：林粮间作节水2200亩，1800元/亩，配套沉砂池、泵房及电力设施等。</t>
  </si>
  <si>
    <t>伯西热克镇</t>
  </si>
  <si>
    <t>yc2025055</t>
  </si>
  <si>
    <t>叶城县2025年伯西热克镇石榴定植项目</t>
  </si>
  <si>
    <t>项目总投资120万元
建设内容：种植石榴1000亩，1200元/亩。</t>
  </si>
  <si>
    <t>yc2025066</t>
  </si>
  <si>
    <t>叶城县2025年伯西热克镇温室大棚建设项目</t>
  </si>
  <si>
    <t>项目总投资：250万元。
建设内容：新建温室大棚5000平方米，折合50*10米标准温室大棚10座，25万元/座，及附属配套建设。</t>
  </si>
  <si>
    <t>园艺站</t>
  </si>
  <si>
    <t>yc2025099</t>
  </si>
  <si>
    <t>叶城县2025年伯西热克镇种植业基地配套建设项目</t>
  </si>
  <si>
    <r>
      <rPr>
        <sz val="14"/>
        <rFont val="仿宋"/>
        <charset val="134"/>
      </rPr>
      <t>项目总投资1200万元
建设内容：新建0.2-0.8m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/s防渗渠16公里及配套，75万元/公里。</t>
    </r>
  </si>
  <si>
    <t>叶城县2025年伯西热克镇林粮间作节水（二期）项目</t>
  </si>
  <si>
    <t>叶城县2025年伯西热克镇种植业基地配套（二期）建设项目</t>
  </si>
  <si>
    <r>
      <rPr>
        <sz val="14"/>
        <rFont val="仿宋"/>
        <charset val="134"/>
      </rPr>
      <t>项目总投资390万元
建设内容：新建0.2-0.8m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/s防渗渠5.2公里及配套，75万元/公里。</t>
    </r>
  </si>
  <si>
    <t>叶城县2025年伯西热克镇5村林粮间作节水项目</t>
  </si>
  <si>
    <t>项目总投资396万元。
建设内容：林粮间作节水2200亩，1800元/亩，配套沉砂池、泵房及电力设施等。</t>
  </si>
  <si>
    <t>叶城县2025年伯西热克镇2村种植业基地配套建设项目</t>
  </si>
  <si>
    <r>
      <rPr>
        <sz val="14"/>
        <rFont val="仿宋"/>
        <charset val="134"/>
      </rPr>
      <t>项目总投资290万元
建设内容：新建0.2-0.8m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/s防渗渠3.9公里及配套，75万元/公里。</t>
    </r>
  </si>
  <si>
    <t>yc2025172</t>
  </si>
  <si>
    <t>叶城县易地扶贫搬迁调整融资模式后地方政府债券贴息补助</t>
  </si>
  <si>
    <t>易地搬迁后扶</t>
  </si>
  <si>
    <t>易地扶贫搬迁贷款债券贴息补助</t>
  </si>
  <si>
    <t>叶城县易地扶贫搬迁调整融资模式后地方政府债券贴息补助1466.5万元。</t>
  </si>
  <si>
    <t>万元</t>
  </si>
  <si>
    <t>财政局</t>
  </si>
  <si>
    <t>yc2025069</t>
  </si>
  <si>
    <t>叶城县2025年畜禽粪污完善提升建设项目</t>
  </si>
  <si>
    <t>养殖业基地</t>
  </si>
  <si>
    <r>
      <rPr>
        <sz val="14"/>
        <rFont val="仿宋"/>
        <charset val="134"/>
      </rPr>
      <t>项目总投资1600万元。
建设内容：家禽养殖小区新建300㎡堆粪场1座、200㎡堆粪场15座、100㎡堆粪场6座，200m</t>
    </r>
    <r>
      <rPr>
        <sz val="14"/>
        <rFont val="宋体"/>
        <charset val="134"/>
      </rPr>
      <t>³</t>
    </r>
    <r>
      <rPr>
        <sz val="14"/>
        <rFont val="仿宋"/>
        <charset val="134"/>
      </rPr>
      <t>无害化处理池3座，购置污水处理设施设备2台/套及配套附属设施设备等。</t>
    </r>
  </si>
  <si>
    <t>畜牧园区管委会</t>
  </si>
  <si>
    <t>yc2025073</t>
  </si>
  <si>
    <t>叶城县2025年肉羊人工授精产业项目</t>
  </si>
  <si>
    <t>产业科技服务</t>
  </si>
  <si>
    <t>项目总投资400万元
建设内容：购买肉羊人工授精技术服务，完成全县10万只肉羊同期发情人工授精进，一步提高肉羊经济效益，带动养殖户增产增效。</t>
  </si>
  <si>
    <t>万只</t>
  </si>
  <si>
    <t>yc2025074</t>
  </si>
  <si>
    <t>叶城县2025年肉牛人工授精产业项目</t>
  </si>
  <si>
    <t>项目总投资200万元
建设内容：购买肉牛性控冻精人工授精技术服务，完成全县1万头肉牛发情人工授精，进一步提高肉牛经济效益，带动养殖户增产增效。</t>
  </si>
  <si>
    <t>万头</t>
  </si>
  <si>
    <t>yc2025077</t>
  </si>
  <si>
    <t>叶城县2025年畜牧兽医社会服务项目</t>
  </si>
  <si>
    <t>项目总投资700万元
建设内容：新建动物医院1座，及配套功能设施及设备；改造8个乡镇畜牧兽医服务站，完善诊疗、改良、饲草存储等功能，并配备相关设施设备，开展畜牧兽医社会化服务。</t>
  </si>
  <si>
    <t>yc2025096</t>
  </si>
  <si>
    <t>叶城县2025年洛克乡1村水利设施配套提升项目</t>
  </si>
  <si>
    <r>
      <rPr>
        <sz val="14"/>
        <rFont val="仿宋"/>
        <charset val="134"/>
      </rPr>
      <t>项目总投资1700万元。
建设内容：铺设矩形渠22.12公里，流量0.2-1m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/秒，配套渠系建筑物等。</t>
    </r>
  </si>
  <si>
    <t>yc2025216</t>
  </si>
  <si>
    <t>叶城县2025年冷链物流基地设备配套建设项目</t>
  </si>
  <si>
    <t>项目总投资：400万元
建设内容：为冷链物流基地配套冰温抑菌保鲜柜、冰温电场保鲜柜、移动冰温电场保鲜柜、电场超级速冻库、电场精微冻库、超长波解冻机等设备配套。</t>
  </si>
  <si>
    <t>套</t>
  </si>
  <si>
    <t>供销社</t>
  </si>
  <si>
    <t>yc2025030</t>
  </si>
  <si>
    <t>叶城县2025年河园镇林粮间作节水项目</t>
  </si>
  <si>
    <t>项目总投资398万元
建设内容：林粮间作节水2260亩，1800元/亩，配套沉砂池、泵房及电力设施等。</t>
  </si>
  <si>
    <t>河园镇</t>
  </si>
  <si>
    <t>yc2025100</t>
  </si>
  <si>
    <t>叶城县2025年河园镇种植业基地配套建设项目</t>
  </si>
  <si>
    <r>
      <rPr>
        <sz val="14"/>
        <rFont val="仿宋"/>
        <charset val="134"/>
      </rPr>
      <t>项目总投资900万元
建设内容：新建0.2-0.8m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/s防渗渠12公里及配套，75万元/公里。</t>
    </r>
  </si>
  <si>
    <t>yc2025190</t>
  </si>
  <si>
    <t>叶城县2025年河园镇霍依拉坎特（7）村购置机械设备项目</t>
  </si>
  <si>
    <t>农业社会化服务</t>
  </si>
  <si>
    <t>项目总投资100万元。
建设内容：购买挖掘机（150马力）、装载机（855马力）各一台。</t>
  </si>
  <si>
    <t>组织部</t>
  </si>
  <si>
    <t>yc2025191</t>
  </si>
  <si>
    <t>叶城县2025年河园镇库普其（19）村购置机械设备项目</t>
  </si>
  <si>
    <t>yc2025164</t>
  </si>
  <si>
    <t>叶城县河园镇水利基础设施提升2025年中央财政以工代赈项目</t>
  </si>
  <si>
    <t>以工代赈</t>
  </si>
  <si>
    <t>新建闸口100个、防渗渠水面盖板30米，涵洞14个等附属设施</t>
  </si>
  <si>
    <t>个</t>
  </si>
  <si>
    <t>发改委</t>
  </si>
  <si>
    <t>叶城县2025年河园镇种植业基地配套（二期）建设项目</t>
  </si>
  <si>
    <t>yc2025061</t>
  </si>
  <si>
    <t>叶城县2025年河园镇核桃蛀果害虫绿色防控项目</t>
  </si>
  <si>
    <t>项目总投资488万元
建设内容：实施2.4万亩核桃蛀果害虫绿色防控,120元/亩，采购迷香丝（时效性6月以上，高效混合迷香）;4万亩核桃飞防2次，人工防治2次，50元/亩。</t>
  </si>
  <si>
    <t>万亩</t>
  </si>
  <si>
    <t>叶城县2025年河园镇7村8村种植业基地配套建设项目</t>
  </si>
  <si>
    <r>
      <rPr>
        <sz val="14"/>
        <rFont val="仿宋"/>
        <charset val="134"/>
      </rPr>
      <t>项目总投资375万元
建设内容：新建0.2-0.8m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/s防渗渠5公里及配套，75万元/公里。</t>
    </r>
  </si>
  <si>
    <t>yc2025203</t>
  </si>
  <si>
    <t>叶城县2025年河园镇萨依巴格（17）村美丽宜居村建设项目</t>
  </si>
  <si>
    <t>项目总投资924万元。
建设内容：1、新建污水管网并配套附属设施，建设主管网6.4公里，60万元/公里，资金384万元。
2、农贸市场改造升级，改造及新建2930平彩钢棚，合理设置摊位，新建60平方米公共厕所，资金240万元。
3、人居环境整治，对15000平方米地坪硬化等基础设施配套改造升级，资金300万元。
4、乡村振兴示范村规划编制。</t>
  </si>
  <si>
    <t>叶城县2025年河园镇喀勒塔恰斯木克（6）村林粮间作节水项目</t>
  </si>
  <si>
    <t>项目总投资370万元
建设内容：林粮间作节水2057亩，1800元/亩，配套沉砂池、泵房及电力设施等。</t>
  </si>
  <si>
    <t>叶城县2025年河园镇种植业基地和道路硬化项目</t>
  </si>
  <si>
    <r>
      <rPr>
        <sz val="14"/>
        <rFont val="方正仿宋简体"/>
        <charset val="134"/>
      </rPr>
      <t>项目总投资295.2万元。
建设内容:修缮混凝土道路共计约</t>
    </r>
    <r>
      <rPr>
        <sz val="14"/>
        <rFont val="Times New Roman"/>
        <charset val="134"/>
      </rPr>
      <t>5200</t>
    </r>
    <r>
      <rPr>
        <sz val="14"/>
        <rFont val="宋体"/>
        <charset val="134"/>
      </rPr>
      <t>㎡</t>
    </r>
    <r>
      <rPr>
        <sz val="14"/>
        <rFont val="方正仿宋简体"/>
        <charset val="134"/>
      </rPr>
      <t>，资金</t>
    </r>
    <r>
      <rPr>
        <sz val="14"/>
        <rFont val="Times New Roman"/>
        <charset val="134"/>
      </rPr>
      <t>93</t>
    </r>
    <r>
      <rPr>
        <sz val="14"/>
        <rFont val="方正仿宋简体"/>
        <charset val="134"/>
      </rPr>
      <t>万元。新建</t>
    </r>
    <r>
      <rPr>
        <sz val="14"/>
        <rFont val="Times New Roman"/>
        <charset val="134"/>
      </rPr>
      <t>0.2~0.8m3/s</t>
    </r>
    <r>
      <rPr>
        <sz val="14"/>
        <rFont val="方正仿宋简体"/>
        <charset val="134"/>
      </rPr>
      <t>防渗渠约</t>
    </r>
    <r>
      <rPr>
        <sz val="14"/>
        <rFont val="Times New Roman"/>
        <charset val="134"/>
      </rPr>
      <t>2.7km</t>
    </r>
    <r>
      <rPr>
        <sz val="14"/>
        <rFont val="方正仿宋简体"/>
        <charset val="134"/>
      </rPr>
      <t>，并配套相关附属设施，资金</t>
    </r>
    <r>
      <rPr>
        <sz val="14"/>
        <rFont val="Times New Roman"/>
        <charset val="134"/>
      </rPr>
      <t>202.2</t>
    </r>
    <r>
      <rPr>
        <sz val="14"/>
        <rFont val="方正仿宋简体"/>
        <charset val="134"/>
      </rPr>
      <t>万元。</t>
    </r>
  </si>
  <si>
    <t>yc2025031</t>
  </si>
  <si>
    <t>叶城县2025年江格勒斯乡林粮间作节水项目</t>
  </si>
  <si>
    <t>项目总投资320万元
建设内容：林粮间作节水1788亩，1800元/亩，配套沉砂池、泵房及电力设施等。</t>
  </si>
  <si>
    <t>江格勒斯乡</t>
  </si>
  <si>
    <t>yc2025045</t>
  </si>
  <si>
    <t>叶城县2025年江格勒斯乡土地碎片化建设项目</t>
  </si>
  <si>
    <t>项目总投资675万元
建设内容：实施土地碎片化4500亩，1500元/亩。</t>
  </si>
  <si>
    <t>yc2025101</t>
  </si>
  <si>
    <t>叶城县2025年江格勒斯乡种植业基地配套建设项目</t>
  </si>
  <si>
    <r>
      <rPr>
        <sz val="14"/>
        <rFont val="仿宋"/>
        <charset val="134"/>
      </rPr>
      <t>项目总投资345万元
建设内容：新建0.2-0.8m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/s防渗渠4.6公里及配套，75万元/公里。</t>
    </r>
  </si>
  <si>
    <t>yc2025167</t>
  </si>
  <si>
    <t>叶城县江格勒斯乡农村交通基础设施提升2025年中央财政以工代赈项目</t>
  </si>
  <si>
    <t>新建沥青道路3.0km，建设道路宽度4.5m并修建道路附属设施</t>
  </si>
  <si>
    <t>km</t>
  </si>
  <si>
    <t>yc2025184</t>
  </si>
  <si>
    <t>叶城县2025年江格勒斯乡高效节水项目</t>
  </si>
  <si>
    <t>项目总投资810万元
建设内容：高效节水4500亩，1800元/亩，配套沉砂池、泵房及电力设施等。</t>
  </si>
  <si>
    <t>叶城县2025年江格勒斯乡林粮间作节水（二期）项目</t>
  </si>
  <si>
    <t>项目总投资396万元
建设内容：林粮间作节水设施配套2200亩，配套沉砂池、泵房及电力设施等。</t>
  </si>
  <si>
    <t>叶城县2025年江格勒斯乡种植业基地配套（二期）建设项目</t>
  </si>
  <si>
    <t>yc2025035</t>
  </si>
  <si>
    <t>叶城县2025年恰其库木管理区林粮间作节水项目</t>
  </si>
  <si>
    <t>yc2025113</t>
  </si>
  <si>
    <t>叶城县2025年恰其库木管理区种植业基地配套建设项目</t>
  </si>
  <si>
    <r>
      <rPr>
        <sz val="14"/>
        <rFont val="仿宋"/>
        <charset val="134"/>
      </rPr>
      <t>项目总投资337.5万元
建设内容：新建0.2-0.8m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/s防渗渠4.5公里及配套，75万元/公里。</t>
    </r>
  </si>
  <si>
    <t>yc2025189</t>
  </si>
  <si>
    <t>叶城县2025年江格勒斯乡农机采购项目</t>
  </si>
  <si>
    <t>项目总投资600万元。
建设内容：为江格勒斯乡采购一批农机具，主要为小麦玉米等联合收割机、采棉机和玉米收割机（茎穗兼收）。</t>
  </si>
  <si>
    <t>批</t>
  </si>
  <si>
    <t>叶城县2025年恰其库木管理区林粮间作节水（二期）项目</t>
  </si>
  <si>
    <t>项目总投资378万元
建设内容：林粮间作节水2100亩，1800元/亩，配套沉砂池、泵房及电力设施等。</t>
  </si>
  <si>
    <t>yc2025114</t>
  </si>
  <si>
    <t>叶城县2025年农村道路管护人员补助</t>
  </si>
  <si>
    <t>就业项目</t>
  </si>
  <si>
    <t>生产奖补、劳务补助等</t>
  </si>
  <si>
    <t>项目总投资1894.8万元
建设内容：农村道路日常养护补助资金项目，为1579个护路员发放补贴。</t>
  </si>
  <si>
    <t>yc2025171</t>
  </si>
  <si>
    <t>叶城县2025年雨露计划项目</t>
  </si>
  <si>
    <t>巩固三保障成果</t>
  </si>
  <si>
    <t>享受“雨露计划+”职业教育补助</t>
  </si>
  <si>
    <t>项目总投资2400万元。
建设内容：资助对象为就读于中职、中专（成人中专）、技工、高职等接受职业教育的叶城县户籍脱贫户家庭子女（含监测帮扶对象家庭子女）的实施补助，每人补助3000元，享受学生8000人。</t>
  </si>
  <si>
    <t>人</t>
  </si>
  <si>
    <t>教育局</t>
  </si>
  <si>
    <t>yc2025067</t>
  </si>
  <si>
    <t>叶城县2025年金果镇联栋温室建设项目</t>
  </si>
  <si>
    <t>项目总投资2980万元。
建设内容：新建联栋温室30610㎡，日光温室10538㎡，及相关配套附属设施等。</t>
  </si>
  <si>
    <t>金果镇</t>
  </si>
  <si>
    <t>yc2025075</t>
  </si>
  <si>
    <t>叶城县2025年渔业种苗培育中心建设项目</t>
  </si>
  <si>
    <t>项目总投资395万元
建设内容:建设水产渔业育苗培育中心，鱼苗等繁育基地，水产饲料加工车间。</t>
  </si>
  <si>
    <t>间</t>
  </si>
  <si>
    <t>yc2025211</t>
  </si>
  <si>
    <t>叶城县2025年金果镇13村干、鲜切花种植基地建设项目</t>
  </si>
  <si>
    <t>项目总投资：380万元
建设内容：建设现代化干、鲜切花产业种植基地110亩（月季20亩、绣球花90亩），配套3.5千米输水管网、1.2千米输电线路及水泵、水肥一体化设施等附属设施。</t>
  </si>
  <si>
    <t>yc2025159</t>
  </si>
  <si>
    <t>叶城县柯克亚乡农村水利基础设施提升2025年中央财政以工代赈项目</t>
  </si>
  <si>
    <r>
      <rPr>
        <sz val="14"/>
        <rFont val="仿宋"/>
        <charset val="134"/>
      </rPr>
      <t>新建0.2~1.0m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/s防渗渠约5.62公里及附属设施。本次建设5条渠道，配套渠系建筑物33座.</t>
    </r>
  </si>
  <si>
    <t>柯克亚乡</t>
  </si>
  <si>
    <t>yc2025033</t>
  </si>
  <si>
    <t>叶城县2025年洛克乡林粮间作节水项目</t>
  </si>
  <si>
    <t>洛克乡</t>
  </si>
  <si>
    <t>yc2025091</t>
  </si>
  <si>
    <t>叶城县2025年洛克乡蓄水池建设项目</t>
  </si>
  <si>
    <t>项目总投资200万元
建设内容：新建蓄水池1座及配套附属。</t>
  </si>
  <si>
    <t>yc2025102</t>
  </si>
  <si>
    <t>叶城县2025年洛克乡种植业基地配套建设项目</t>
  </si>
  <si>
    <t>项目总投资384万元
建设内容：新建0.2-0.8/S流量的防渗渠5.2公里及其配套附属(水闸、涵洞、农桥、跌水等），75万元/公里。</t>
  </si>
  <si>
    <t>yc2025163</t>
  </si>
  <si>
    <t>叶城县洛克乡农村水利基础设施提升2025年中央财政以工代赈项目</t>
  </si>
  <si>
    <r>
      <rPr>
        <sz val="14"/>
        <rFont val="仿宋"/>
        <charset val="134"/>
      </rPr>
      <t>新建0.2-1m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/s防渗渠约3.9公里及附属设施。</t>
    </r>
  </si>
  <si>
    <t>叶城县2025年洛克乡种植业基地配套（二期）建设项目</t>
  </si>
  <si>
    <t>项目总投资375万元
建设内容：新建0.2-0.8/S流量的防渗渠5公里及配套，75万元/公里。</t>
  </si>
  <si>
    <t>叶城县2025年洛克乡林粮间作节水（二期）项目</t>
  </si>
  <si>
    <t>yc2025122</t>
  </si>
  <si>
    <t>叶城县2025年洛克乡村组道路建设项目</t>
  </si>
  <si>
    <t>项目总投资390万元。
建设内容：道路建设5.3公里及其配套附属。</t>
  </si>
  <si>
    <t>叶城县2025年洛克乡5村蓄水池建设项目</t>
  </si>
  <si>
    <t>项目总投资270万元
建设内容：新建蓄水池1座及配套附属。</t>
  </si>
  <si>
    <t>结余第三批</t>
  </si>
  <si>
    <t>yc2025152</t>
  </si>
  <si>
    <t>叶城县2025年农村公共厕所建设项目</t>
  </si>
  <si>
    <t>农村卫生厕所改造（户用、公共厕所）</t>
  </si>
  <si>
    <t>项目总投资200万元
建设内容：建设农村公共厕所18座，30㎡/座，配套化粪池，10万元/座。其中洛克乡1座、金果镇4座（40㎡/座，15万元/座）、恰尔巴格镇6座、伯西热克镇2座、乌夏巴什镇3座、阿克塔什镇2座。</t>
  </si>
  <si>
    <t>洛克乡、金果镇、恰尔巴格镇、伯西热克镇、乌夏巴什镇、阿克塔什镇</t>
  </si>
  <si>
    <t>乡村振兴产业发展中心</t>
  </si>
  <si>
    <t>yc2025093</t>
  </si>
  <si>
    <t>叶城县2025年洛克乡1村沉砂池建设项目</t>
  </si>
  <si>
    <t>项目总投资395万元。
建设内容：在洛克乡1村建设占地面积46亩的沉砂池、蓄水池，蓄水量7万立方米，配套附属设施设备等，覆盖全乡5000亩地用水问题。</t>
  </si>
  <si>
    <t>农业技术推广中心</t>
  </si>
  <si>
    <t>yc2025026</t>
  </si>
  <si>
    <t>叶城县2025年小额贷款贴息</t>
  </si>
  <si>
    <t>小额贷款贴息</t>
  </si>
  <si>
    <t>项目总投资1000万元
建设内容：为全县有贷款意愿的脱贫户、监测户实施小额贷款贴息补助。</t>
  </si>
  <si>
    <t>户</t>
  </si>
  <si>
    <t>yc2025034</t>
  </si>
  <si>
    <t>叶城县2025年恰尔巴格镇林粮间作节水项目</t>
  </si>
  <si>
    <t>恰尔巴格镇</t>
  </si>
  <si>
    <t>yc2025104</t>
  </si>
  <si>
    <t>叶城县2025年恰尔巴格镇种植业基地配套建设项目</t>
  </si>
  <si>
    <t>yc2025128</t>
  </si>
  <si>
    <t>叶城县2025年恰尔巴格镇中水集中灌溉建设项目</t>
  </si>
  <si>
    <t>农村污水治理</t>
  </si>
  <si>
    <t>项目总投资390万元
建设内容：1.新增中水管道DE160PE管约6公里以及配套设施设备；
2.单项顶管施工工艺；
3.灌溉以及配套设施设备。</t>
  </si>
  <si>
    <t>住建局</t>
  </si>
  <si>
    <t>yc2025186</t>
  </si>
  <si>
    <t>叶城县恰尔巴格镇十三针手套针织机设备采购项目</t>
  </si>
  <si>
    <t>产业园（区）</t>
  </si>
  <si>
    <t>项目总投资500万元。
建设内容：采购290台十三针手套针织机等设施。</t>
  </si>
  <si>
    <t>yc2025187</t>
  </si>
  <si>
    <t>叶城县2025年恰尔巴格镇锦绣园艺（15）村冷冻冷藏保鲜库项目</t>
  </si>
  <si>
    <t>项目总投资100万元。
建设内容：建设1200立方米的冷冻冷藏保鲜库及配套附属设施。</t>
  </si>
  <si>
    <t>yc2025188</t>
  </si>
  <si>
    <t>叶城县2025年恰尔巴格镇阿热买里（10）村苗木基地建设项目</t>
  </si>
  <si>
    <t>项目总投资100万元。
建设内容：建设占地面积65亩的苗木基地及配套附属设施。</t>
  </si>
  <si>
    <t>yc2025169</t>
  </si>
  <si>
    <t>叶城县恰尔巴格镇水利基础设施提升改造2025年中央财政以工代赈项目</t>
  </si>
  <si>
    <r>
      <rPr>
        <sz val="14"/>
        <rFont val="仿宋"/>
        <charset val="134"/>
      </rPr>
      <t>新建0.2-0.8m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/s防渗渠约5.5公里及附属设施</t>
    </r>
  </si>
  <si>
    <t>yc2025183</t>
  </si>
  <si>
    <t>叶城县2025年恰尔巴格镇菌类种植附属配套建设项目</t>
  </si>
  <si>
    <t>项目总投资60万元    
建设内容：采购增温设备5台、网格出菇架320个、3m*13m棉被125床、卷帘机5台、塑料膜10卷、菌袋（装袋）打包一体机1台、玉米芯（秸秆）粉碎一体机1台等附属配套。</t>
  </si>
  <si>
    <t>yc2025129</t>
  </si>
  <si>
    <t>叶城县2025年恰尔巴格镇污水回收利用建设项目</t>
  </si>
  <si>
    <t>项目总投资390万元
建设内容：1.新建500m3钢筋混凝土蓄水池以及配套设施设备；
2.中水管网施工后路面恢复。</t>
  </si>
  <si>
    <t>yc2025215</t>
  </si>
  <si>
    <t>叶城县2025年恰尔巴格镇道路建设项目</t>
  </si>
  <si>
    <t>项目总投资300万元。
建设内容：对恰尔巴格镇辖区内道路两侧水泥混凝土路面加宽约14800平方米，坑槽修补，钢筋混凝土圆管涵接长2道及其它附属设施等。</t>
  </si>
  <si>
    <t>叶城县2025年恰尔巴格镇8村道路建设项目</t>
  </si>
  <si>
    <r>
      <rPr>
        <sz val="16"/>
        <rFont val="仿宋"/>
        <charset val="134"/>
      </rPr>
      <t>项目总投资370万元
建设内容：</t>
    </r>
    <r>
      <rPr>
        <sz val="14"/>
        <rFont val="仿宋"/>
        <charset val="134"/>
      </rPr>
      <t>恰尔巴格镇8村辖区内道路加铺沥青混凝土约0.29万m</t>
    </r>
    <r>
      <rPr>
        <sz val="14"/>
        <rFont val="宋体"/>
        <charset val="134"/>
      </rPr>
      <t>²</t>
    </r>
    <r>
      <rPr>
        <sz val="14"/>
        <rFont val="仿宋"/>
        <charset val="134"/>
      </rPr>
      <t>、硬化约0.94万m</t>
    </r>
    <r>
      <rPr>
        <sz val="14"/>
        <rFont val="宋体"/>
        <charset val="134"/>
      </rPr>
      <t>²</t>
    </r>
    <r>
      <rPr>
        <sz val="14"/>
        <rFont val="仿宋"/>
        <charset val="134"/>
      </rPr>
      <t>及其他附属设施。</t>
    </r>
  </si>
  <si>
    <t>万平方米</t>
  </si>
  <si>
    <t>yc2025116</t>
  </si>
  <si>
    <t>叶城县2025年跨省就业一次性交通补助</t>
  </si>
  <si>
    <t>交通费补助</t>
  </si>
  <si>
    <t>项目总投资450万元
建设内容：跨省就业2250人，按照每人不超过2000元的标准进行补贴。</t>
  </si>
  <si>
    <t>人社局</t>
  </si>
  <si>
    <t>yc2025119</t>
  </si>
  <si>
    <t>叶城县2025年自主创业（20㎡以上）补助项目</t>
  </si>
  <si>
    <t>创业奖补</t>
  </si>
  <si>
    <t>项目总投资112.2万元
建设内容：自主创业（20㎡以上）561人，按照每人2000元的标准补贴。</t>
  </si>
  <si>
    <t>yc2025120</t>
  </si>
  <si>
    <t>叶城县2025年自主创业（20㎡以下）补助项目</t>
  </si>
  <si>
    <t>项目总投资27.6万元
建设内容：自主创业（20㎡以下）276人，按照每人1000元的标准补贴。</t>
  </si>
  <si>
    <t>yc2025115</t>
  </si>
  <si>
    <t>叶城县2025年临时性公益岗位补助项目</t>
  </si>
  <si>
    <t>公益性岗位</t>
  </si>
  <si>
    <t>项目总投资1276.8万元。
建设内容：为608个临时性公益岗位进行补助，1750元/人/月。每个公益岗位就业人员就业时间不得超过6个月，参与就业人数不低于1216人。</t>
  </si>
  <si>
    <t>yc2025117</t>
  </si>
  <si>
    <t>叶城县2025年疆内跨地州市（含兵团）就业一次性交通补助</t>
  </si>
  <si>
    <t>项目总投资1216万元
建设内容：疆内跨地州市（含兵团）就业12160人，每人不超过1000元。</t>
  </si>
  <si>
    <t>yc2025154</t>
  </si>
  <si>
    <t>叶城县2025年巴仁乡农村供水保障工程</t>
  </si>
  <si>
    <t>项目总投资1469.61万元
建设内容：更换及改造管道约123公里及配套各类附属建筑物</t>
  </si>
  <si>
    <t>水利局</t>
  </si>
  <si>
    <t>yc2025153</t>
  </si>
  <si>
    <t>叶城县2025年金果镇9村农村供水保障工程</t>
  </si>
  <si>
    <t>项目总投资514万元
建设内容：更换及改造管道约21公里及配套各类附属建筑物。</t>
  </si>
  <si>
    <t>叶城县2025年夏合甫乡园艺社区饮水管网改造工程</t>
  </si>
  <si>
    <t>夏合甫乡园艺社区</t>
  </si>
  <si>
    <t>项目总投资361.67万元
建设内容：对园艺社区饮水管网进行全面升级更换，管网总长度17.16KM，均为pe100级，管道承压等级为0.8Mpa-1.6Mpa，配套各类附属建筑物71座，受益443户1517人。</t>
  </si>
  <si>
    <t>yc2025036</t>
  </si>
  <si>
    <t>叶城县2025年铁提乡林粮间作节水项目</t>
  </si>
  <si>
    <t>铁提乡</t>
  </si>
  <si>
    <t>yc2025105</t>
  </si>
  <si>
    <t>叶城县2025年铁提乡种植业基地配套建设项目</t>
  </si>
  <si>
    <r>
      <rPr>
        <sz val="14"/>
        <rFont val="仿宋"/>
        <charset val="134"/>
      </rPr>
      <t>项目总投资1125万元
建设内容：新建0.2-0.8m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/s防渗渠15公里及配套，75万元/公里。</t>
    </r>
  </si>
  <si>
    <t>yc2025123</t>
  </si>
  <si>
    <t>叶城县2025年铁提乡道路建设项目</t>
  </si>
  <si>
    <t>项目总投资360万元
建设内容:铁提乡3村和10村5.3公里道路进行硬化及其他附属设施，约60万元/公里；8村道路硬化拓展3976平方米。</t>
  </si>
  <si>
    <t>yc2025195</t>
  </si>
  <si>
    <t>叶城县2025年铁提乡阿亚格拜什铁热克（1）村渔业养殖项目</t>
  </si>
  <si>
    <t>项目总投资100万元。
建设内容：改建占地面积约为49亩的渔业养殖基地及其附属设施配套等。</t>
  </si>
  <si>
    <t>yc2025162</t>
  </si>
  <si>
    <t>叶城县铁提乡水毁基础设施恢复重建2025年中央财政以工代赈项目</t>
  </si>
  <si>
    <t>改扩建0.6km防洪墙、护坡、护岸等附属设施</t>
  </si>
  <si>
    <t>叶城县2025年铁提乡林粮间作节水（二期）项目</t>
  </si>
  <si>
    <t>项目总投资360万元
建设内容：林粮间作节水2000亩，1800元/亩，配套沉砂池、泵房及电力设施等。</t>
  </si>
  <si>
    <t>叶城县2025年铁提乡种植业基地配套（二期）建设项目</t>
  </si>
  <si>
    <t>叶城县2025年铁提乡核桃蛀果害虫绿色防控项目</t>
  </si>
  <si>
    <t>项目总投资510万元
建设内容：实施3万亩核桃蛀果害虫绿色防控,120元/亩，采购迷香丝（时效性6月以上，高效混合迷香）;3万亩核桃飞防2次，人工防治2次，50元/亩。</t>
  </si>
  <si>
    <t>yc2025213</t>
  </si>
  <si>
    <t>叶城县2025年铁提乡桥梁建设项目</t>
  </si>
  <si>
    <t>项目总投资390万元。
建设内容：铁提乡8村拓宽改造原有8.5米宽27米长的桥梁一座，在两侧分别增加约9米，扩展桥面至27米。</t>
  </si>
  <si>
    <t>yc2025174</t>
  </si>
  <si>
    <t>叶城县2025年“健康饮茶，送茶入户”项目</t>
  </si>
  <si>
    <t>其他</t>
  </si>
  <si>
    <t>叶城县</t>
  </si>
  <si>
    <t>项目总投资：48万元
项目建设内容：为全县10185户监测户，发放饮用低氟茶，2公斤/户，24元/公斤</t>
  </si>
  <si>
    <t>yc2025037</t>
  </si>
  <si>
    <t>叶城县2025年吐古其乡林粮间作节水项目</t>
  </si>
  <si>
    <t>吐古其乡</t>
  </si>
  <si>
    <t>yc2025078</t>
  </si>
  <si>
    <t>叶城县吐古其乡16村核桃晾晒场扩建项目</t>
  </si>
  <si>
    <t>项目总投资：240万元
建设内容：硬化核桃晾晒场地9324平方米，配套水电等附属设施。</t>
  </si>
  <si>
    <t>农业经济发展服务中心</t>
  </si>
  <si>
    <t>yc2025106</t>
  </si>
  <si>
    <t>叶城县2025年吐古其乡种植业基地配套建设项目</t>
  </si>
  <si>
    <r>
      <rPr>
        <sz val="14"/>
        <rFont val="仿宋"/>
        <charset val="134"/>
      </rPr>
      <t>项目总投资1462.5万元
建设内容：新建0.2-0.8m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/s防渗渠19.5公里及配套，75万元/公里。</t>
    </r>
  </si>
  <si>
    <t>yc2025192</t>
  </si>
  <si>
    <t>叶城县2025年吐古其乡尤喀克苏盖特艾日克（11）村采购农业机械设备项目</t>
  </si>
  <si>
    <t>项目总投资100万元。
建设内容：采购一批农业机械设备（MG2604拖拉机、MG1804拖拉机、2BXF-30小麦播种机、2MBQ-3玉米播种机、4JMILQ-210A整压机、1LFK-527A犁地机各一台）。</t>
  </si>
  <si>
    <t>yc2025156</t>
  </si>
  <si>
    <t>叶城县吐古其乡道路提升改造建设2025年中央财政以工代赈项目</t>
  </si>
  <si>
    <t>道路拓宽13.5公里，硬化面积21000平方米及配套附属工程。</t>
  </si>
  <si>
    <t>yc2025038</t>
  </si>
  <si>
    <t>叶城县2025年乌吉热克乡林粮间作节水项目</t>
  </si>
  <si>
    <t>项目总投资395万元
建设内容：林粮间作节水2367亩，其中：10村1405亩、11村962亩，1668元/亩，配套沉砂池、泵房及电力设施等。</t>
  </si>
  <si>
    <t>乌吉热克乡</t>
  </si>
  <si>
    <t>yc2025071</t>
  </si>
  <si>
    <t>叶城县2025年乌吉热克乡特色水产育苗养殖基地建设项目</t>
  </si>
  <si>
    <t>项目总投资：214万元
建设内容：新建一座育苗车间1200㎡，新建化验室及库房600㎡，规格10*45米池子40个配套110管道及阀门、产品展示间300平方米及相关附属设施。养殖水域面积320亩。</t>
  </si>
  <si>
    <t>yc2025084</t>
  </si>
  <si>
    <t>叶城县2025年乌吉热克乡农贸市场提升改造项目</t>
  </si>
  <si>
    <t>市场建设和农村物流</t>
  </si>
  <si>
    <t>项目总投资790万元。
建设内容：对12村现有农贸市场进行改建，建设1100平方米商铺，完成市场地面硬化5000平方米，规划约市场就业摊位、市场道路，配套完善货物堆放场等市场相关附属设施。
对16村现有农贸市场进行提升改造，完成市场地面硬化8500平方米，规划市场就业摊位、市场道路，配套完善货物堆放场等市场相关附属设施。</t>
  </si>
  <si>
    <t>yc2025107</t>
  </si>
  <si>
    <t>叶城县2025年乌吉热克乡种植业基地配套建设项目</t>
  </si>
  <si>
    <r>
      <rPr>
        <sz val="14"/>
        <rFont val="仿宋"/>
        <charset val="134"/>
      </rPr>
      <t>项目总投资1841.25万元
建设内容：新建0.2-0.8m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/s防渗渠24.55公里及配套，75万元/公里。</t>
    </r>
  </si>
  <si>
    <t>yc2025121</t>
  </si>
  <si>
    <t>叶城县2025年乌吉热克乡道路建设项目</t>
  </si>
  <si>
    <t>项目总投资：342万元 
建设内容：乌吉热克乡17村道路拓宽硬化14000平方米并配套相关附属设施，18村路面硬化5700平方米。</t>
  </si>
  <si>
    <t>叶城县2025年乌吉热克乡林粮间作节水（二期）项目</t>
  </si>
  <si>
    <t>yc2025072</t>
  </si>
  <si>
    <t>叶城县2025年乌吉热克乡特色水产育苗养殖设备采购项目</t>
  </si>
  <si>
    <t>项目总投资：386万元
建设内容：育苗筒规格6*6数量48个，微粒机1台，大水箱1台，细菌屋1台（10吨），锅炉1台，发电机1台250千瓦，增氧机泵2台，跑道式水库网箱养殖1组6个（10*40）。</t>
  </si>
  <si>
    <t>yc2025085</t>
  </si>
  <si>
    <t>叶城县2025年乌吉热克乡16村樱桃园设施配套项目</t>
  </si>
  <si>
    <t>项目总投资345万元    
建设内容：为200亩樱桃园安装新型防雨、防冻棚并配套相关附属设施。</t>
  </si>
  <si>
    <t>yc2025217</t>
  </si>
  <si>
    <t>叶城县2025年年加工2万吨核桃、油粉酱联产及高附加值产品精深加工建设项目</t>
  </si>
  <si>
    <t>加工业</t>
  </si>
  <si>
    <t>项目总投资500万元。
建设内容：采购核桃智能自动剥壳生产线1条，20T/D去衣核桃仁生产线1条，存储油罐及吹罐联产生产线3条。</t>
  </si>
  <si>
    <t>叶城县2025年乌吉热克乡道路提升改造建设项目</t>
  </si>
  <si>
    <t>乌吉热克乡4村、6村、17村</t>
  </si>
  <si>
    <t>项目总投资230万元。
建设内容：道路硬化拓宽1.75万㎡。</t>
  </si>
  <si>
    <t>叶城县2025年乌吉热克乡商铺建设项目</t>
  </si>
  <si>
    <t>乌吉热克乡17村</t>
  </si>
  <si>
    <t>项目总投资385万元。
建设内容：新建商铺1000㎡并配套消防水池等相关附属设施。</t>
  </si>
  <si>
    <t>yc2025170</t>
  </si>
  <si>
    <t>叶城县乌夏巴什镇交通基础设施改造2025年中央财政以工代赈项目</t>
  </si>
  <si>
    <t>硬化农村道路2.94万平方米及配套道路附属设施</t>
  </si>
  <si>
    <t>乌夏巴什镇</t>
  </si>
  <si>
    <t>yc2025108</t>
  </si>
  <si>
    <t>叶城县2025年乌夏巴什镇种植业基地配套建设项目</t>
  </si>
  <si>
    <r>
      <rPr>
        <sz val="14"/>
        <rFont val="仿宋"/>
        <charset val="134"/>
      </rPr>
      <t>项目总投资450万元
建设内容：新建0.2-0.8m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/s防渗渠6公里及配套，75万元/公里。</t>
    </r>
  </si>
  <si>
    <t>yc2025208</t>
  </si>
  <si>
    <t>叶城县2025年乌夏巴什镇农村道路建设项目</t>
  </si>
  <si>
    <t>项目总投资190万元
建设内容：新建村组巷道2.2公里，并配套过水路面等附属建筑物。</t>
  </si>
  <si>
    <t>yc2025039</t>
  </si>
  <si>
    <t>叶城县2025年夏合甫乡林粮间作节水项目</t>
  </si>
  <si>
    <t>夏合甫乡</t>
  </si>
  <si>
    <t>yc2025051</t>
  </si>
  <si>
    <t>叶城县2025年夏合甫乡土地碎片化建设项目</t>
  </si>
  <si>
    <t>项目总投资506.25万元。
建设内容：实施土地碎片化3375亩，1500元/亩。</t>
  </si>
  <si>
    <t>yc2025056</t>
  </si>
  <si>
    <t>叶城县2025年欠发达国有农场资金建设项目</t>
  </si>
  <si>
    <t>项目总投资101万元
建设内容：土地平整280亩，林果定植280亩。</t>
  </si>
  <si>
    <t>yc2025082</t>
  </si>
  <si>
    <t>叶城县2025年夏合甫乡产业就业园区三期项目</t>
  </si>
  <si>
    <t>项目总投资2000万元。
建设内容：建设厂房7000㎡及泵房、消防水池等配套附属设施，总占地面积35亩。</t>
  </si>
  <si>
    <t>yc2025083</t>
  </si>
  <si>
    <t>叶城县2025年夏合甫乡欧松板厂房建设项目</t>
  </si>
  <si>
    <t>项目总投资2900万元。
建设内容：建设欧松板制造厂房10000㎡及泵房、消防水池等配套附属设施，总占地面积85亩。</t>
  </si>
  <si>
    <t>yc2025109</t>
  </si>
  <si>
    <t>叶城县2025年夏合甫乡种植业基地配套建设项目</t>
  </si>
  <si>
    <t>yc2025161</t>
  </si>
  <si>
    <t>叶城县夏合甫乡农村交通基础设施建设2025年中央财政以工代赈项目</t>
  </si>
  <si>
    <t>村级道路拓宽零星硬化24000平方米及附属配套</t>
  </si>
  <si>
    <t>叶城县2025年夏合甫乡种植业基地配套（二期）建设项目</t>
  </si>
  <si>
    <t>叶城县2025年夏合甫乡林粮间作节水（二期）项目</t>
  </si>
  <si>
    <t>叶城县2025年夏合甫乡种植业基地配套建设（三期）项目</t>
  </si>
  <si>
    <t>yc2025205</t>
  </si>
  <si>
    <t>叶城县2025年夏合甫乡5村稻虾共作示范区建设项目</t>
  </si>
  <si>
    <t>项目总投资278万元
建设内容：购置1604马力拖拉机1台、3米旋耕机1台、5齿铧犁1台、卫星平整机1台、移动生产用房20间、生产监测设备3套、全自动育秧生产线、车间1套；养殖繁育棚。</t>
  </si>
  <si>
    <t>叶城县2025年夏合甫乡5村300亩标准化虾稻共作标准化种养殖基地建设项目</t>
  </si>
  <si>
    <t>项目总投资190万元
建设内容：虾稻共作农田改造300亩，可拆式移动育苗棚11米*70米，1.54万㎡，抽水泵4台，管网20亩，船式耕田机（25匹三驱）2台，小型插秧机（久保田）1台，收割打捆一体机1台，新型砻碾一体机2台，电力设施及其他附属设施。</t>
  </si>
  <si>
    <t>结余第一批</t>
  </si>
  <si>
    <t>yc2025207</t>
  </si>
  <si>
    <t>叶城县2025年夏合甫乡5村稻虾产业路建设项目</t>
  </si>
  <si>
    <t>项目总投资：390万元。
建设内容：完善产业配套道路建设5.54公里。</t>
  </si>
  <si>
    <t>叶城县2025年欠发达国有农场资金（二期）建设项目</t>
  </si>
  <si>
    <t>项目总投资29万元。
建设内容：道路硬化1812.5㎡。</t>
  </si>
  <si>
    <t>yc2025004</t>
  </si>
  <si>
    <t>叶城县2025年杏病虫害防治补助项目</t>
  </si>
  <si>
    <t>项目总投资133.279965万元
建设内容：杏病虫害防治2528户14029.47亩，95元/亩，其中伯西热克镇300户1422.3亩、金果镇11户20.3亩、柯克亚乡1户5亩、棋盘乡160户1760亩、乌夏巴什镇890户3639.77亩、依力克其乡537户3575.8亩、依提木孔镇4户11亩、宗朗乡625户3595.3亩。</t>
  </si>
  <si>
    <t>yc2025005</t>
  </si>
  <si>
    <t>叶城县2025年林果业提质增效项目</t>
  </si>
  <si>
    <t>项目总投资4416.4495万元
建设内容：林果提质增效23113户176657.98亩，250元/亩，主要用于购买油渣或化肥。其中阿克塔什镇1548户5100亩、巴仁乡592户6978.6亩、白杨镇1079户12069.89亩、伯西热克镇2703户11489.2亩、河园镇1700户14527.14亩、江格勒斯乡606户5400.3亩、金果镇506户2069.8亩、柯克亚乡26户99.5亩、洛克乡2258户14619.2亩、棋盘乡63户2152亩、恰尔巴格镇1668户18590.3亩、恰其库木管理区727户5649.5亩、铁提乡784户5234.06亩、吐古其乡1019户7408.42亩、乌吉热克乡1566户13747.95亩、乌夏巴什镇1158户5532.25亩、夏合甫乡1549户14946.47亩、依力克其乡1321户11481.5亩、依提木孔镇1495户12879.2亩、宗朗乡745户6682.7亩。</t>
  </si>
  <si>
    <t>yc2025006</t>
  </si>
  <si>
    <t>叶城县2025年核桃提质增效石硫合剂涂白剂补助项目</t>
  </si>
  <si>
    <t>项目总投资692.24004万元
建设内容：核桃提质增效石硫合剂涂白剂补助22051户173060.01亩，40元/亩，其中巴仁乡588户6678.4亩、白杨镇1079户12069.89亩、伯西热克镇2703户11489.2亩、河园镇1820户15565.76亩、江格勒斯乡317户2704.3亩、金果镇506户2069.8亩、柯克亚乡316户1272.65亩、洛克乡2258户14632.2亩、恰尔巴格镇1671户18581.7亩、恰其库木管理区727户5649.5亩、铁提乡744户4965.06亩、吐古其乡1019户7408.42亩、乌吉热克乡1520户14181.36亩、乌夏巴什镇1452户7544.7亩、夏合甫乡1549户14946.47亩、依力克其乡1317户11437.7亩、依提木孔镇1504户12830.2亩、宗朗乡960户9032.7亩。</t>
  </si>
  <si>
    <t>yc2025009</t>
  </si>
  <si>
    <t>叶城县2025年滴灌灌溉补助项目</t>
  </si>
  <si>
    <t>项目总投资57.18546万元
建设内容：滴灌灌溉补助2747户19061.82亩，30元/亩，其中巴仁乡314户1743.3亩、白杨镇372户2158.81亩、伯西热克镇28户165.7亩、江格勒斯乡171户1261亩、恰尔巴格镇240户2286.4亩、恰其库木管理区316户4089.1亩、铁提乡157户579.1亩、吐古其乡138户917.39亩、乌吉热克乡143户1040.8亩、乌夏巴什镇96户930.02亩、夏合甫乡401户1484.3亩、依力克其乡239户1398亩、依提木孔镇107户517.9亩、宗朗乡25户490亩。</t>
  </si>
  <si>
    <t>yc2025010</t>
  </si>
  <si>
    <t>叶城县2025年托管服务补助项目</t>
  </si>
  <si>
    <t>项目总投资38.2585万元
建设内容：托管服务补助448户3825.85亩，100元/亩，其中江格勒斯乡46户195.2亩、乌夏巴什镇201户1420.65亩、依力克其乡201户2210亩。</t>
  </si>
  <si>
    <t>yc2025011</t>
  </si>
  <si>
    <t>叶城县2025年设施农业菜苗补助</t>
  </si>
  <si>
    <t>项目总投资82.0656万元
建设内容：设施农业菜苗补助1611户1823.68亩，450元/亩，其中阿克塔什镇80户240亩、巴仁乡64户112.7亩、白杨镇59户132.3亩、伯西热克镇119户69.4亩、河园镇204户319亩、江格勒斯乡132户73.9亩、金果镇47户66.3亩、恰尔巴格镇29户61.5亩、铁提乡28户84.9亩、吐古其乡522户138.98亩、夏合甫乡74户176.4亩、依力克其乡6户22.5亩、依提木孔镇247户325.8亩。</t>
  </si>
  <si>
    <t>yc2025012</t>
  </si>
  <si>
    <t>叶城县2025年拱棚改造提升补助项目</t>
  </si>
  <si>
    <t>项目总投资19.2045万元
建设内容：拱棚改造提升852户640.15亩，300元/亩，其中白杨镇3户22亩、伯西热克镇47户22.2亩、河园镇25户31亩、江格勒斯乡239户188.5亩、金果镇38户33.2亩、铁提乡1户1亩、吐古其乡405户204.15亩、依力克其乡3户19.2亩、依提木孔镇90户98.9亩、宗朗乡1户20亩。</t>
  </si>
  <si>
    <t>yc2025013</t>
  </si>
  <si>
    <t>叶城县2025年发展家庭特色种植</t>
  </si>
  <si>
    <t>项目总投资656.303万元
建设内容：发展家庭特色种植16659户6563.03亩，1000元/亩，其中阿克塔什镇2759户746.6亩、巴仁乡422户98.3亩、白杨镇899户313.4亩、伯西热克镇1541户616.1亩、河园镇385户787.5亩、江格勒斯乡927户430.7亩、金果镇58户17.6亩、洛克乡1174户456.25亩、棋盘乡109户56亩、恰尔巴格镇622户195.1亩、恰其库木管理区861户337.1亩、吐古其乡914户240.64亩、乌吉热克乡135户52.6亩、乌夏巴什镇1706户626.84亩、夏合甫乡1488户600.2亩、依力克其乡972户325.3亩、依提木孔镇982户281.2亩、宗朗乡705户381.6亩。</t>
  </si>
  <si>
    <t>yc2025014</t>
  </si>
  <si>
    <t>叶城县2025年引进良种母牛补助项目</t>
  </si>
  <si>
    <t>项目总投资3972万元
建设内容：引进良种母牛6184户9930头，4000元/头，其中阿克塔什镇227户500头、巴仁乡104户190头、白杨镇145户187头、伯西热克镇1401户2737头、河园镇245户294头、江格勒斯乡44户63头、金果镇56户109头、柯克亚乡79户155头、洛克乡337户534头、棋盘乡2户5头、恰尔巴格镇757户1027头、恰其库木管理区162户270头、铁提乡222户366头、吐古其乡286户356头、乌吉热克乡121户174头、乌夏巴什镇364户767头、夏合甫乡706户832头、依力克其乡159户199头、依提木孔镇459户620头、宗朗乡277户478头、东城区16户39头、中城区15户28头。</t>
  </si>
  <si>
    <t>头</t>
  </si>
  <si>
    <t>yc2025015</t>
  </si>
  <si>
    <t>叶城县2025年引进良种母羊补助项目</t>
  </si>
  <si>
    <t>项目总投资1614.84万元
建设内容：引进良种母羊6538户40371只，400元/只，其中阿克塔什镇186户2589只、巴仁乡61户454只、白杨镇147户383只、伯西热克镇1432户12689只、河园镇439户1620只、江格勒斯乡66户228只、金果镇44户250只、柯克亚乡35户456只、洛克乡261户1125只、恰尔巴格镇717户5361只、恰其库木管理区64户555只、铁提乡126户527只、吐古其乡632户1811只、乌吉热克乡134户950只、乌夏巴什镇375户3978只、夏合甫乡772户1926只、依力克其乡219户703只、依提木孔镇479户1935只、宗朗乡316户2469只、东城区9户122只、中城区24户240只。</t>
  </si>
  <si>
    <t>只</t>
  </si>
  <si>
    <t>yc2025016</t>
  </si>
  <si>
    <t>叶城县2025年自繁良种母牛补助项目</t>
  </si>
  <si>
    <t>项目总投资6075.9万元
建设内容：自繁良种母牛13014户20253头，3000元/头，其中阿克塔什镇511户605头、巴仁乡198户332头、白杨镇419户607头、伯西热克镇1391户2215头、河园镇440户536头、江格勒斯乡369户529头、金果镇84户178头、柯克亚乡209户521头、洛克乡997户2062头、棋盘乡326户928头、恰尔巴格镇663户933头、恰其库木管理区236户243头、铁提乡373户490头、吐古其乡481户812头、乌吉热克乡551户681头、乌夏巴什镇1567户3013头、西合休乡1016户1016头、夏合甫乡779户1000头、依力克其乡671户1010头、依提木孔镇745户1135头、宗朗乡433户642头、东城区99户309头、中城区456户456头。</t>
  </si>
  <si>
    <t>yc2025017</t>
  </si>
  <si>
    <t>叶城县2025年自繁良种母羊补助项目</t>
  </si>
  <si>
    <t>项目总投资3815.13万元
建设内容：自繁良种母羊19488户127171只，300元/只，其中阿克塔什镇669户9006只、巴仁乡373户1913只、白杨镇694户3172只、伯西热克镇1890户12413只、河园镇958户3914只、江格勒斯乡576户2659只、金果镇304户1845只、柯克亚乡289户3869只、洛克乡1673户12481只、棋盘乡328户4768只、恰尔巴格镇910户5920只、恰其库木管理区182户491只、铁提乡453户1410只、吐古其乡946户3909只、乌吉热克乡855户3702只、乌夏巴什镇2278户20318只、西合休乡1016户5080亩、夏合甫乡1094户3965只、依力克其乡886户4579只、依提木孔镇1333户6955只、宗朗乡626户3858只、东城区384户7186只、中城区771户3758只。</t>
  </si>
  <si>
    <t>yc2025018</t>
  </si>
  <si>
    <t>叶城县2025年鸡养殖补助项目</t>
  </si>
  <si>
    <t>项目总投资237.283万元
建设内容：鸡养殖4426户237283羽，10元/羽，其中巴仁乡8户500羽、白杨镇132户9450羽、伯西热克镇525户30953羽、河园镇324户9010羽、江格勒斯乡231户11780羽、金果镇56户11815羽、洛克乡639户26701羽、棋盘乡13户770羽、恰尔巴格镇320户17000羽、恰其库木管理区239户12955羽、铁提乡112户6462羽、吐古其乡719户35950羽、乌夏巴什镇32户2005羽、夏合甫乡108户5740羽、依力克其乡352户20819羽、依提木孔镇524户29813羽、宗朗乡92户5560羽。</t>
  </si>
  <si>
    <t>羽</t>
  </si>
  <si>
    <t>yc2025019</t>
  </si>
  <si>
    <t>叶城县2025年鸭养殖补助项目</t>
  </si>
  <si>
    <t>项目总投资50.399万元
建设内容：鸭养殖1036户50399羽，10元/羽，其中白杨镇13户770羽、伯西热克镇183户9814羽、河园镇100户1530羽、江格勒斯乡56户2850羽、金果镇10户550羽、洛克乡203户10687羽、恰尔巴格镇42户2400羽、铁提乡2户100羽、吐古其乡320户16000羽、乌夏巴什镇5户250羽、夏合甫乡30户1568羽、依力克其乡8户550羽、依提木孔镇64户3330羽。</t>
  </si>
  <si>
    <t>yc2025020</t>
  </si>
  <si>
    <t>叶城县2025年鹅养殖补助项目</t>
  </si>
  <si>
    <t>项目总投资43.44万元
建设内容：鹅养殖841户43440羽，10元/羽，其中伯西热克镇236户12958羽、河园镇39户350羽、江格勒斯乡10户500羽、金果镇6户500羽、洛克乡78户4605羽、恰尔巴格镇50户2610羽、恰其库木管理区50户2500羽、铁提乡2户200羽、吐古其乡287户14350羽、乌夏巴什镇9户500羽、夏合甫乡15户750羽、依力克其乡12户850羽、依提木孔镇41户2257羽、宗朗乡6户510羽。</t>
  </si>
  <si>
    <t>yc2025022</t>
  </si>
  <si>
    <t>叶城县2025年新建青贮窖补助项目</t>
  </si>
  <si>
    <t>项目总投资24.4万元
建设内容：新建青贮窖241户244座，1000元/座，其中白杨镇17户17座、伯西热克镇78户79座、河园镇4户4座、江格勒斯乡11户13座、金果镇1户1座、洛克乡1户1座、恰尔巴格镇21户21座、吐古其乡49户49座、乌夏巴什镇5户5座、夏合甫乡10户10座、依力克其乡1户1座、依提木孔镇13户13座、宗朗乡30户30座。</t>
  </si>
  <si>
    <t>yc2025023</t>
  </si>
  <si>
    <t>叶城县2025年改造青贮窖补助项目</t>
  </si>
  <si>
    <t>项目总投资15.7万元
建设内容：改造青贮窖295户314座，500元/座，其中白杨镇3户3座、伯西热克镇24户24座、江格勒斯乡5户7座、金果镇2户2座、恰尔巴格镇15户16座、吐古其乡58户58座、乌夏巴什镇161户177座、夏合甫乡4户4座、依提木孔镇3户3座、宗朗乡20户20座。</t>
  </si>
  <si>
    <t>yc2025024</t>
  </si>
  <si>
    <t>叶城县2025年养殖圈舍设施改造补助项目</t>
  </si>
  <si>
    <t>项目总投资277.8万元
建设内容：养殖圈舍设施改造2756户2778座，1000元/座，其中白杨镇409户409座、伯西热克镇197户197座、河园镇171户193座、江格勒斯乡285户285座、金果镇7户7座、柯克亚乡4户4座、棋盘乡83户83座、恰尔巴格镇268户268座、铁提乡5户5座、吐古其乡951户951座、乌夏巴什镇80户80座、夏合甫乡13户13座、依力克其乡2户2座、依提木孔镇179户179座、宗朗乡102户102座。</t>
  </si>
  <si>
    <t>yc2025040</t>
  </si>
  <si>
    <t>叶城县2025年依力克其乡林粮间作节水项目</t>
  </si>
  <si>
    <t>项目总投资387万元
建设内容：林粮间作节水2150亩，1800元/亩，配套沉砂池、泵房及电力设施等。</t>
  </si>
  <si>
    <t>依力克其乡</t>
  </si>
  <si>
    <t>yc2025110</t>
  </si>
  <si>
    <t>叶城县2025年依力克其乡种植业基地配套建设项目</t>
  </si>
  <si>
    <t>yc2025194</t>
  </si>
  <si>
    <t>叶城县2025年依力克其乡（13）村林果保鲜库及附属设施建设项目</t>
  </si>
  <si>
    <t>项目总投资300万元。
建设内容：新建1200立方米林果保鲜库1座，对现有保鲜库提升改造4座，配套地磅1座、叉车2台及其他附属设施。</t>
  </si>
  <si>
    <t>yc2025157</t>
  </si>
  <si>
    <t>叶城县依力克其乡农村水利基础设施提升2025年中央财政以工代赈项目</t>
  </si>
  <si>
    <t>新建 0.2~0.8m3/s 防渗渠约 5.4公里及附属设施。本次建设5条渠道，配套渠系建筑物34座。</t>
  </si>
  <si>
    <t>叶城县2025年依力克其乡种植业基地配套（二期）建设项目</t>
  </si>
  <si>
    <t>叶城县2025年依力克其乡林粮间作节水（二期）项目</t>
  </si>
  <si>
    <t>项目总投资396万元。
建设内容：林粮间作节水设施配套2200亩，配套沉砂池、泵房及电力设施等。</t>
  </si>
  <si>
    <t>叶城县2025年依力克其乡12村水稻田节水灌溉设施配套建设项目</t>
  </si>
  <si>
    <t>项目总投资390万元
建设内容：土地平整1050亩、节水灌溉900亩，配套沉沙池、泵房及电力设施。</t>
  </si>
  <si>
    <t>叶城县2025年依力克其乡种植业基地配套建设（三期）项目</t>
  </si>
  <si>
    <t>yc2025041</t>
  </si>
  <si>
    <t>叶城县2025年依提木孔镇林粮间作节水项目</t>
  </si>
  <si>
    <t>项目总投资396元
建设内容：林粮间作节水2200亩，1800元/亩，配套沉砂池、泵房及电力设施等。</t>
  </si>
  <si>
    <t>依提木孔镇</t>
  </si>
  <si>
    <t>yc2025053</t>
  </si>
  <si>
    <t>叶城县2025年依提木孔镇土地碎片化建设项目</t>
  </si>
  <si>
    <t>项目总投资357万元
建设内容：实施土地碎片化2380亩，1500元/亩。</t>
  </si>
  <si>
    <t>yc2025111</t>
  </si>
  <si>
    <t>叶城县2025年依提木孔镇种植业基地配套建设项目</t>
  </si>
  <si>
    <r>
      <rPr>
        <sz val="14"/>
        <rFont val="仿宋"/>
        <charset val="134"/>
      </rPr>
      <t>项目总投资1125万元。
建设内容：新建0.2-0.8m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/s防渗渠15公里及配套，75万元/公里。</t>
    </r>
  </si>
  <si>
    <t>yc2025193</t>
  </si>
  <si>
    <t>叶城县2025年依提木孔镇亚勒古孜巴格（7）村购置机械设备项目</t>
  </si>
  <si>
    <t>yc2025160</t>
  </si>
  <si>
    <t>叶城县依提木孔镇种植业基地基础设施配套2025年中央财政以工代赈项目</t>
  </si>
  <si>
    <t>修建 0.2-0.8m3/s防渗渠道5.5 公里，并配套渠系建筑物。</t>
  </si>
  <si>
    <t>yc2025185</t>
  </si>
  <si>
    <t>叶城县2025年依提木孔镇高效节水项目</t>
  </si>
  <si>
    <t>项目总投资428.4万元
建设内容：高效节水2380亩，1800元/亩，配套沉砂池、泵房及电力设施等。</t>
  </si>
  <si>
    <t>叶城县2025年依提木孔镇土地碎片化（二期）建设项目</t>
  </si>
  <si>
    <t>项目总投资395万元
建设内容：实施土地碎片化2750亩，1436元/亩。</t>
  </si>
  <si>
    <t>叶城县2025年依提木孔镇核桃蛀果害虫绿色防控项目</t>
  </si>
  <si>
    <t>项目总投资680万元
建设内容：实施4万亩核桃蛀果害虫绿色防控,120元/亩，采购迷香丝（时效性6月以上，高效混合迷香）;4万亩核桃飞防2次，人工防治2次，50元/亩。</t>
  </si>
  <si>
    <t>叶城县2025年依提木孔镇林粮间作节水（二期）项目</t>
  </si>
  <si>
    <t>项目总投资390万元
建设内容：林粮间作节水设施配套2200亩，配套沉砂池、泵房及电力设施等。</t>
  </si>
  <si>
    <t>叶城县2025年依提木孔镇高效节水（二期）项目</t>
  </si>
  <si>
    <t>项目总投资495万元
建设内容：高效节水2750亩，1800元/亩，配套沉砂池、泵房及电力设施等。</t>
  </si>
  <si>
    <t>yc2025210</t>
  </si>
  <si>
    <t>叶城县2025年依提木孔镇14村容村貌整治项目</t>
  </si>
  <si>
    <t>项目总投资398万元
建设内容：新建沥青混凝土路面3200平方米,污水管网5公里及附属配套。</t>
  </si>
  <si>
    <t>yc2025214</t>
  </si>
  <si>
    <t>叶城县2025年依提木孔镇道路建设项目</t>
  </si>
  <si>
    <t>项目总投资260万元。
建设内容：对依提木孔镇辖区内水泥混凝土路面加宽13149㎡，1座1-8米小桥两侧各加宽2.37米，1-0.75米圆管涵接长3米。</t>
  </si>
  <si>
    <t>yc2025219</t>
  </si>
  <si>
    <t>叶城县2025年玉叶镇玉叶村抵边村牧民居住地污水处理项目</t>
  </si>
  <si>
    <t>项目总投资565万元
建设内容：对玉叶村337套住房实施污水处理管网和附属设施建设。</t>
  </si>
  <si>
    <t>玉叶镇</t>
  </si>
  <si>
    <t>yc2025218</t>
  </si>
  <si>
    <t>叶城县2025年玉叶镇畜牧产品附加值提升建设</t>
  </si>
  <si>
    <t>项目总投资390万元。
建设内容：新建293㎡的畜牧产品交易市场及畜牧产品附属配套设施设备。</t>
  </si>
  <si>
    <t>yc2025212</t>
  </si>
  <si>
    <t>叶城县洛克乡特色产业设施林果温室种植土换填建设项目</t>
  </si>
  <si>
    <r>
      <rPr>
        <sz val="14"/>
        <rFont val="仿宋"/>
        <charset val="134"/>
      </rPr>
      <t>项目总投资207万元
建设内容：为洛克乡温室大棚换填种植土约5.41万m</t>
    </r>
    <r>
      <rPr>
        <sz val="14"/>
        <rFont val="宋体"/>
        <charset val="134"/>
      </rPr>
      <t>³</t>
    </r>
    <r>
      <rPr>
        <sz val="14"/>
        <rFont val="仿宋"/>
        <charset val="134"/>
      </rPr>
      <t>、土工布铺设7.58万㎡。
建设地点：洛克乡</t>
    </r>
  </si>
  <si>
    <r>
      <rPr>
        <sz val="14"/>
        <rFont val="仿宋"/>
        <charset val="134"/>
      </rPr>
      <t>万m</t>
    </r>
    <r>
      <rPr>
        <sz val="14"/>
        <rFont val="宋体"/>
        <charset val="134"/>
      </rPr>
      <t>³</t>
    </r>
  </si>
  <si>
    <t>yc2025042</t>
  </si>
  <si>
    <t>叶城县2025年宗朗乡林粮间作节水项目</t>
  </si>
  <si>
    <t>项目总投资441万元
建设内容：林粮间作节水2450亩，1800元/亩，配套沉砂池、泵房及电力设施等。</t>
  </si>
  <si>
    <t>宗朗乡</t>
  </si>
  <si>
    <t>yc2025054</t>
  </si>
  <si>
    <t>叶城县2025年宗朗乡土地碎片化建设项目</t>
  </si>
  <si>
    <t>项目总投资616.5万元。
建设内容：实施土地碎片化4110亩，1500元/亩。</t>
  </si>
  <si>
    <t>yc2025089</t>
  </si>
  <si>
    <t>叶城县2025年宗朗乡产业园区基础配套及改造提升建设项目</t>
  </si>
  <si>
    <t>项目总投资395万元。
建设内容：在宗朗乡产业园区新建彩钢棚2座、3000平方米及水电提升改造等配套附属设施。</t>
  </si>
  <si>
    <t>yc2025112</t>
  </si>
  <si>
    <t>叶城县2025年宗朗乡种植业基地配套建设项目</t>
  </si>
  <si>
    <r>
      <rPr>
        <sz val="14"/>
        <rFont val="仿宋"/>
        <charset val="134"/>
      </rPr>
      <t>项目总投资472.5万元
建设内容：新建0.2-0.8m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/s防渗渠6.3公里及配套，75万元/公里。</t>
    </r>
  </si>
  <si>
    <t>yc2025165</t>
  </si>
  <si>
    <t>叶城县宗朗乡种植业基地配套设施2025年中央财政以工代赈项目</t>
  </si>
  <si>
    <t>新建0.2-0.8流量防渗渠5.6公里</t>
  </si>
  <si>
    <t>yc2025090</t>
  </si>
  <si>
    <t>叶城县2025年宗朗乡产业园区鲜食玉米加工设备采购项目</t>
  </si>
  <si>
    <t>项目总投资395万元
建设内容：采购一批气吹剥皮机、挑选输送机、自动滚杠清洗机、龙门提升漂烫机、玉米自动杀菌锅、翻转除水机等鲜食玉米加工设备。</t>
  </si>
  <si>
    <t>yc2025044</t>
  </si>
  <si>
    <t>叶城县2025年伯西热克镇土地碎片化建设项目</t>
  </si>
  <si>
    <t>伯西热克镇12村</t>
  </si>
  <si>
    <t>项目总投资280万元，其中衔接资金197.64万元、区内协作帮扶资金82.36万元）。
建设内容：平整土地1000亩，铺设管道、修建沉沙池及其他附属设施。
建设地点：伯西热克镇12村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</si>
</sst>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仿宋"/>
      <charset val="134"/>
    </font>
    <font>
      <sz val="14"/>
      <name val="仿宋"/>
      <charset val="134"/>
    </font>
    <font>
      <b/>
      <sz val="24"/>
      <name val="方正小标宋_GBK"/>
      <charset val="134"/>
    </font>
    <font>
      <sz val="24"/>
      <name val="方正小标宋_GBK"/>
      <charset val="134"/>
    </font>
    <font>
      <sz val="24"/>
      <name val="仿宋"/>
      <charset val="134"/>
    </font>
    <font>
      <b/>
      <sz val="12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4"/>
      <name val="方正仿宋简体"/>
      <charset val="134"/>
    </font>
    <font>
      <b/>
      <sz val="14"/>
      <name val="仿宋"/>
      <charset val="134"/>
    </font>
    <font>
      <sz val="14"/>
      <name val="黑体"/>
      <charset val="134"/>
    </font>
    <font>
      <sz val="16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4"/>
      <name val="宋体"/>
      <charset val="134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3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/>
  </cellStyleXfs>
  <cellXfs count="9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176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176" fontId="11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10" fontId="12" fillId="0" borderId="1" xfId="3" applyNumberFormat="1" applyFont="1" applyFill="1" applyBorder="1" applyAlignment="1">
      <alignment horizontal="center" vertical="center" wrapText="1"/>
    </xf>
    <xf numFmtId="9" fontId="7" fillId="0" borderId="1" xfId="3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 applyProtection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 wrapText="1"/>
    </xf>
    <xf numFmtId="0" fontId="17" fillId="0" borderId="1" xfId="0" applyNumberFormat="1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治区下达塔城2007年财政扶贫资金项目下达计划表－1048万元" xfId="49"/>
    <cellStyle name="常规 9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B05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47</xdr:row>
      <xdr:rowOff>0</xdr:rowOff>
    </xdr:from>
    <xdr:to>
      <xdr:col>7</xdr:col>
      <xdr:colOff>9525</xdr:colOff>
      <xdr:row>47</xdr:row>
      <xdr:rowOff>10160</xdr:rowOff>
    </xdr:to>
    <xdr:pic>
      <xdr:nvPicPr>
        <xdr:cNvPr id="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290639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10160</xdr:rowOff>
    </xdr:to>
    <xdr:pic>
      <xdr:nvPicPr>
        <xdr:cNvPr id="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15195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141</xdr:row>
      <xdr:rowOff>0</xdr:rowOff>
    </xdr:from>
    <xdr:to>
      <xdr:col>7</xdr:col>
      <xdr:colOff>9525</xdr:colOff>
      <xdr:row>141</xdr:row>
      <xdr:rowOff>10160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91141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9525</xdr:colOff>
      <xdr:row>78</xdr:row>
      <xdr:rowOff>10160</xdr:rowOff>
    </xdr:to>
    <xdr:pic>
      <xdr:nvPicPr>
        <xdr:cNvPr id="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495363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9525</xdr:colOff>
      <xdr:row>54</xdr:row>
      <xdr:rowOff>10160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336867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9525</xdr:colOff>
      <xdr:row>39</xdr:row>
      <xdr:rowOff>10160</xdr:rowOff>
    </xdr:to>
    <xdr:pic>
      <xdr:nvPicPr>
        <xdr:cNvPr id="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237807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10160</xdr:rowOff>
    </xdr:to>
    <xdr:pic>
      <xdr:nvPicPr>
        <xdr:cNvPr id="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72707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173</xdr:row>
      <xdr:rowOff>0</xdr:rowOff>
    </xdr:from>
    <xdr:to>
      <xdr:col>7</xdr:col>
      <xdr:colOff>9525</xdr:colOff>
      <xdr:row>173</xdr:row>
      <xdr:rowOff>10160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1122743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9525</xdr:colOff>
      <xdr:row>177</xdr:row>
      <xdr:rowOff>10160</xdr:rowOff>
    </xdr:to>
    <xdr:pic>
      <xdr:nvPicPr>
        <xdr:cNvPr id="1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1149159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166</xdr:row>
      <xdr:rowOff>0</xdr:rowOff>
    </xdr:from>
    <xdr:to>
      <xdr:col>7</xdr:col>
      <xdr:colOff>9525</xdr:colOff>
      <xdr:row>166</xdr:row>
      <xdr:rowOff>10160</xdr:rowOff>
    </xdr:to>
    <xdr:pic>
      <xdr:nvPicPr>
        <xdr:cNvPr id="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107651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9525</xdr:colOff>
      <xdr:row>149</xdr:row>
      <xdr:rowOff>10160</xdr:rowOff>
    </xdr:to>
    <xdr:pic>
      <xdr:nvPicPr>
        <xdr:cNvPr id="1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964247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158</xdr:row>
      <xdr:rowOff>0</xdr:rowOff>
    </xdr:from>
    <xdr:to>
      <xdr:col>7</xdr:col>
      <xdr:colOff>9525</xdr:colOff>
      <xdr:row>158</xdr:row>
      <xdr:rowOff>10160</xdr:rowOff>
    </xdr:to>
    <xdr:pic>
      <xdr:nvPicPr>
        <xdr:cNvPr id="2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1023683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167</xdr:row>
      <xdr:rowOff>0</xdr:rowOff>
    </xdr:from>
    <xdr:to>
      <xdr:col>7</xdr:col>
      <xdr:colOff>9525</xdr:colOff>
      <xdr:row>167</xdr:row>
      <xdr:rowOff>10160</xdr:rowOff>
    </xdr:to>
    <xdr:pic>
      <xdr:nvPicPr>
        <xdr:cNvPr id="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1083119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144</xdr:row>
      <xdr:rowOff>0</xdr:rowOff>
    </xdr:from>
    <xdr:to>
      <xdr:col>7</xdr:col>
      <xdr:colOff>9525</xdr:colOff>
      <xdr:row>144</xdr:row>
      <xdr:rowOff>10160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931227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157</xdr:row>
      <xdr:rowOff>0</xdr:rowOff>
    </xdr:from>
    <xdr:to>
      <xdr:col>7</xdr:col>
      <xdr:colOff>9525</xdr:colOff>
      <xdr:row>157</xdr:row>
      <xdr:rowOff>10160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1017079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9525</xdr:colOff>
      <xdr:row>160</xdr:row>
      <xdr:rowOff>10160</xdr:rowOff>
    </xdr:to>
    <xdr:pic>
      <xdr:nvPicPr>
        <xdr:cNvPr id="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1036891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10160</xdr:rowOff>
    </xdr:to>
    <xdr:pic>
      <xdr:nvPicPr>
        <xdr:cNvPr id="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39687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9525</xdr:colOff>
      <xdr:row>38</xdr:row>
      <xdr:rowOff>10160</xdr:rowOff>
    </xdr:to>
    <xdr:pic>
      <xdr:nvPicPr>
        <xdr:cNvPr id="4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231203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9525</xdr:colOff>
      <xdr:row>103</xdr:row>
      <xdr:rowOff>10160</xdr:rowOff>
    </xdr:to>
    <xdr:pic>
      <xdr:nvPicPr>
        <xdr:cNvPr id="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660463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9525</xdr:colOff>
      <xdr:row>79</xdr:row>
      <xdr:rowOff>10160</xdr:rowOff>
    </xdr:to>
    <xdr:pic>
      <xdr:nvPicPr>
        <xdr:cNvPr id="4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501967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9525</xdr:colOff>
      <xdr:row>56</xdr:row>
      <xdr:rowOff>10160</xdr:rowOff>
    </xdr:to>
    <xdr:pic>
      <xdr:nvPicPr>
        <xdr:cNvPr id="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35007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10160</xdr:rowOff>
    </xdr:to>
    <xdr:pic>
      <xdr:nvPicPr>
        <xdr:cNvPr id="4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8591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9525</xdr:colOff>
      <xdr:row>34</xdr:row>
      <xdr:rowOff>10160</xdr:rowOff>
    </xdr:to>
    <xdr:pic>
      <xdr:nvPicPr>
        <xdr:cNvPr id="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204787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9525</xdr:colOff>
      <xdr:row>50</xdr:row>
      <xdr:rowOff>10160</xdr:rowOff>
    </xdr:to>
    <xdr:pic>
      <xdr:nvPicPr>
        <xdr:cNvPr id="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310451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9525</xdr:colOff>
      <xdr:row>97</xdr:row>
      <xdr:rowOff>10160</xdr:rowOff>
    </xdr:to>
    <xdr:pic>
      <xdr:nvPicPr>
        <xdr:cNvPr id="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620839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9525</xdr:colOff>
      <xdr:row>129</xdr:row>
      <xdr:rowOff>10160</xdr:rowOff>
    </xdr:to>
    <xdr:pic>
      <xdr:nvPicPr>
        <xdr:cNvPr id="6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832167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10160</xdr:rowOff>
    </xdr:to>
    <xdr:pic>
      <xdr:nvPicPr>
        <xdr:cNvPr id="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31705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9525</xdr:colOff>
      <xdr:row>69</xdr:row>
      <xdr:rowOff>10160</xdr:rowOff>
    </xdr:to>
    <xdr:pic>
      <xdr:nvPicPr>
        <xdr:cNvPr id="68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435927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</xdr:colOff>
      <xdr:row>52</xdr:row>
      <xdr:rowOff>10160</xdr:rowOff>
    </xdr:to>
    <xdr:pic>
      <xdr:nvPicPr>
        <xdr:cNvPr id="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323659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</xdr:row>
      <xdr:rowOff>0</xdr:rowOff>
    </xdr:from>
    <xdr:to>
      <xdr:col>7</xdr:col>
      <xdr:colOff>9525</xdr:colOff>
      <xdr:row>67</xdr:row>
      <xdr:rowOff>10160</xdr:rowOff>
    </xdr:to>
    <xdr:pic>
      <xdr:nvPicPr>
        <xdr:cNvPr id="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422719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9525</xdr:colOff>
      <xdr:row>53</xdr:row>
      <xdr:rowOff>10160</xdr:rowOff>
    </xdr:to>
    <xdr:pic>
      <xdr:nvPicPr>
        <xdr:cNvPr id="7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330263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9525</xdr:colOff>
      <xdr:row>184</xdr:row>
      <xdr:rowOff>10160</xdr:rowOff>
    </xdr:to>
    <xdr:pic>
      <xdr:nvPicPr>
        <xdr:cNvPr id="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120726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9525</xdr:colOff>
      <xdr:row>188</xdr:row>
      <xdr:rowOff>10160</xdr:rowOff>
    </xdr:to>
    <xdr:pic>
      <xdr:nvPicPr>
        <xdr:cNvPr id="7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123583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</xdr:row>
      <xdr:rowOff>0</xdr:rowOff>
    </xdr:from>
    <xdr:to>
      <xdr:col>7</xdr:col>
      <xdr:colOff>9525</xdr:colOff>
      <xdr:row>187</xdr:row>
      <xdr:rowOff>10160</xdr:rowOff>
    </xdr:to>
    <xdr:pic>
      <xdr:nvPicPr>
        <xdr:cNvPr id="95" name="图片 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122869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9525</xdr:colOff>
      <xdr:row>190</xdr:row>
      <xdr:rowOff>10160</xdr:rowOff>
    </xdr:to>
    <xdr:pic>
      <xdr:nvPicPr>
        <xdr:cNvPr id="12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124536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100</xdr:row>
      <xdr:rowOff>0</xdr:rowOff>
    </xdr:from>
    <xdr:to>
      <xdr:col>7</xdr:col>
      <xdr:colOff>9525</xdr:colOff>
      <xdr:row>100</xdr:row>
      <xdr:rowOff>10160</xdr:rowOff>
    </xdr:to>
    <xdr:pic>
      <xdr:nvPicPr>
        <xdr:cNvPr id="17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640651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9525</xdr:colOff>
      <xdr:row>100</xdr:row>
      <xdr:rowOff>10160</xdr:rowOff>
    </xdr:to>
    <xdr:pic>
      <xdr:nvPicPr>
        <xdr:cNvPr id="24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04915" y="640651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124</xdr:row>
      <xdr:rowOff>0</xdr:rowOff>
    </xdr:from>
    <xdr:to>
      <xdr:col>7</xdr:col>
      <xdr:colOff>9525</xdr:colOff>
      <xdr:row>124</xdr:row>
      <xdr:rowOff>10160</xdr:rowOff>
    </xdr:to>
    <xdr:pic>
      <xdr:nvPicPr>
        <xdr:cNvPr id="5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799147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9525</xdr:colOff>
      <xdr:row>136</xdr:row>
      <xdr:rowOff>10160</xdr:rowOff>
    </xdr:to>
    <xdr:pic>
      <xdr:nvPicPr>
        <xdr:cNvPr id="10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87839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</xdr:row>
      <xdr:rowOff>0</xdr:rowOff>
    </xdr:from>
    <xdr:to>
      <xdr:col>7</xdr:col>
      <xdr:colOff>9525</xdr:colOff>
      <xdr:row>138</xdr:row>
      <xdr:rowOff>10160</xdr:rowOff>
    </xdr:to>
    <xdr:pic>
      <xdr:nvPicPr>
        <xdr:cNvPr id="104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891603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180</xdr:row>
      <xdr:rowOff>0</xdr:rowOff>
    </xdr:from>
    <xdr:to>
      <xdr:col>7</xdr:col>
      <xdr:colOff>9525</xdr:colOff>
      <xdr:row>180</xdr:row>
      <xdr:rowOff>10160</xdr:rowOff>
    </xdr:to>
    <xdr:pic>
      <xdr:nvPicPr>
        <xdr:cNvPr id="259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117297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9525</xdr:colOff>
      <xdr:row>32</xdr:row>
      <xdr:rowOff>10160</xdr:rowOff>
    </xdr:to>
    <xdr:pic>
      <xdr:nvPicPr>
        <xdr:cNvPr id="26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191579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9525</xdr:colOff>
      <xdr:row>35</xdr:row>
      <xdr:rowOff>10160</xdr:rowOff>
    </xdr:to>
    <xdr:pic>
      <xdr:nvPicPr>
        <xdr:cNvPr id="266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211391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10160</xdr:rowOff>
    </xdr:to>
    <xdr:pic>
      <xdr:nvPicPr>
        <xdr:cNvPr id="26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18497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10160</xdr:rowOff>
    </xdr:to>
    <xdr:pic>
      <xdr:nvPicPr>
        <xdr:cNvPr id="267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9335" y="165163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wechat_files\wxid_zu1fu0ulz6m522_4e55\msg\file\2025-11\10&#26376;31&#26085;2025&#24180;&#39033;&#30446;&#36164;&#37329;&#25903;&#20184;&#29575;&#32479;&#3574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"/>
      <sheetName val="统计表 (农办)"/>
      <sheetName val="到户项目"/>
      <sheetName val="结余"/>
      <sheetName val="Sheet4"/>
      <sheetName val="Sheet1"/>
      <sheetName val="通报"/>
      <sheetName val="Sheet2"/>
      <sheetName val="本周可支付资金统计表"/>
      <sheetName val="统计表"/>
      <sheetName val="2024年退结余"/>
      <sheetName val="2023年退结余"/>
      <sheetName val="2025年退结余"/>
    </sheetNames>
    <sheetDataSet>
      <sheetData sheetId="0">
        <row r="1">
          <cell r="D1" t="str">
            <v>项目名称</v>
          </cell>
          <cell r="E1" t="str">
            <v>环评</v>
          </cell>
        </row>
        <row r="1">
          <cell r="H1" t="str">
            <v>项目类别</v>
          </cell>
          <cell r="I1" t="str">
            <v>实施地点</v>
          </cell>
        </row>
        <row r="3">
          <cell r="E3" t="str">
            <v>需要/不需要</v>
          </cell>
          <cell r="F3" t="str">
            <v>已完成/未完成</v>
          </cell>
        </row>
        <row r="5">
          <cell r="D5" t="str">
            <v>叶城县2025年阿克塔什镇特色鲜果保鲜库建设项目</v>
          </cell>
          <cell r="E5" t="str">
            <v>需要</v>
          </cell>
          <cell r="F5" t="str">
            <v>未完成</v>
          </cell>
          <cell r="G5" t="str">
            <v>基础设施配套</v>
          </cell>
          <cell r="H5" t="str">
            <v>产业发展</v>
          </cell>
          <cell r="I5" t="str">
            <v>阿克塔什镇</v>
          </cell>
        </row>
        <row r="6">
          <cell r="D6" t="str">
            <v>叶城县2025年阿克塔什镇苗圃嫁接改优项目</v>
          </cell>
        </row>
        <row r="6">
          <cell r="G6" t="str">
            <v>种植业基地</v>
          </cell>
          <cell r="H6" t="str">
            <v>产业发展</v>
          </cell>
          <cell r="I6" t="str">
            <v>阿克塔什镇</v>
          </cell>
        </row>
        <row r="7">
          <cell r="D7" t="str">
            <v>叶城县2025年阿克塔什镇种植业基地建设项目</v>
          </cell>
          <cell r="E7" t="str">
            <v>需要</v>
          </cell>
          <cell r="F7" t="str">
            <v>已完成</v>
          </cell>
          <cell r="G7" t="str">
            <v>种植业基地</v>
          </cell>
          <cell r="H7" t="str">
            <v>产业发展</v>
          </cell>
          <cell r="I7" t="str">
            <v>阿克塔什镇</v>
          </cell>
        </row>
        <row r="8">
          <cell r="D8" t="str">
            <v>叶城县2025年林场特色产业发展建设项目</v>
          </cell>
        </row>
        <row r="8">
          <cell r="G8" t="str">
            <v>种植业基地</v>
          </cell>
          <cell r="H8" t="str">
            <v>产业发展</v>
          </cell>
          <cell r="I8" t="str">
            <v>林场</v>
          </cell>
        </row>
        <row r="9">
          <cell r="D9" t="str">
            <v>叶城县2025年林场种植业基地配套建设项目</v>
          </cell>
          <cell r="E9" t="str">
            <v>需要</v>
          </cell>
          <cell r="F9" t="str">
            <v>已完成</v>
          </cell>
          <cell r="G9" t="str">
            <v>农村供水保障设施建设</v>
          </cell>
          <cell r="H9" t="str">
            <v>乡村建设行动</v>
          </cell>
          <cell r="I9" t="str">
            <v>林场</v>
          </cell>
        </row>
        <row r="10">
          <cell r="D10" t="str">
            <v>叶城县2025年巴仁乡林粮间作节水项目</v>
          </cell>
        </row>
        <row r="10">
          <cell r="G10" t="str">
            <v>种植业基地</v>
          </cell>
          <cell r="H10" t="str">
            <v>产业发展</v>
          </cell>
          <cell r="I10" t="str">
            <v>巴仁乡1村、2村、4村</v>
          </cell>
        </row>
        <row r="11">
          <cell r="D11" t="str">
            <v>叶城县2025年巴仁乡农副产品加工建设项目</v>
          </cell>
        </row>
        <row r="11">
          <cell r="G11" t="str">
            <v>产地初加工和精深加工</v>
          </cell>
          <cell r="H11" t="str">
            <v>产业发展</v>
          </cell>
          <cell r="I11" t="str">
            <v>巴仁乡6村</v>
          </cell>
        </row>
        <row r="12">
          <cell r="D12" t="str">
            <v>叶城县2025年巴仁乡10村沉砂池建设项目</v>
          </cell>
        </row>
        <row r="12">
          <cell r="G12" t="str">
            <v>种植业基地</v>
          </cell>
          <cell r="H12" t="str">
            <v>产业发展</v>
          </cell>
          <cell r="I12" t="str">
            <v>巴仁乡10村</v>
          </cell>
        </row>
        <row r="13">
          <cell r="D13" t="str">
            <v>叶城县2025年巴仁乡种植业基地配套建设项目</v>
          </cell>
          <cell r="E13" t="str">
            <v>需要</v>
          </cell>
          <cell r="F13" t="str">
            <v>已完成</v>
          </cell>
          <cell r="G13" t="str">
            <v>种植业基地</v>
          </cell>
          <cell r="H13" t="str">
            <v>产业发展</v>
          </cell>
          <cell r="I13" t="str">
            <v>巴仁乡</v>
          </cell>
        </row>
        <row r="14">
          <cell r="D14" t="str">
            <v>叶城县2025年巴仁乡桥梁建设项目</v>
          </cell>
        </row>
        <row r="14">
          <cell r="G14" t="str">
            <v>农村道路建设（通村路、通户路、小型桥梁等）</v>
          </cell>
          <cell r="H14" t="str">
            <v>乡村建设行动</v>
          </cell>
          <cell r="I14" t="str">
            <v>巴仁乡</v>
          </cell>
        </row>
        <row r="15">
          <cell r="D15" t="str">
            <v>叶城县2025年巴仁乡渠系配套建设项目</v>
          </cell>
        </row>
        <row r="15">
          <cell r="G15" t="str">
            <v>种植业基地</v>
          </cell>
          <cell r="H15" t="str">
            <v>乡村建设行动</v>
          </cell>
          <cell r="I15" t="str">
            <v>巴仁乡</v>
          </cell>
        </row>
        <row r="16">
          <cell r="D16" t="str">
            <v>叶城县2025年巴仁乡林粮间作节水（二期）项目</v>
          </cell>
        </row>
        <row r="16">
          <cell r="G16" t="str">
            <v>种植业基地</v>
          </cell>
          <cell r="H16" t="str">
            <v>产业发展</v>
          </cell>
          <cell r="I16" t="str">
            <v>巴仁乡</v>
          </cell>
        </row>
        <row r="17">
          <cell r="D17" t="str">
            <v>叶城县2025年巴仁乡种植业基地配套（二期）建设项目</v>
          </cell>
        </row>
        <row r="17">
          <cell r="G17" t="str">
            <v>种植业基地</v>
          </cell>
          <cell r="H17" t="str">
            <v>产业发展</v>
          </cell>
          <cell r="I17" t="str">
            <v>巴仁乡</v>
          </cell>
        </row>
        <row r="18">
          <cell r="D18" t="str">
            <v>叶城县2025年巴仁乡6村沉砂池建设项目</v>
          </cell>
        </row>
        <row r="18">
          <cell r="G18" t="str">
            <v>种植业基地</v>
          </cell>
          <cell r="H18" t="str">
            <v>产业发展</v>
          </cell>
          <cell r="I18" t="str">
            <v>巴仁乡6村</v>
          </cell>
        </row>
        <row r="19">
          <cell r="D19" t="str">
            <v>叶城县2025年巴仁乡10村渔业养殖配套设施项目</v>
          </cell>
        </row>
        <row r="19">
          <cell r="G19" t="str">
            <v>水产养殖业发展</v>
          </cell>
          <cell r="H19" t="str">
            <v>产业发展</v>
          </cell>
          <cell r="I19" t="str">
            <v>巴仁乡10村</v>
          </cell>
        </row>
        <row r="20">
          <cell r="D20" t="str">
            <v>叶城县2025年巴仁乡10村道路硬化建设项目</v>
          </cell>
        </row>
        <row r="20">
          <cell r="G20" t="str">
            <v>农村道路建设（通村路、通户路、小型桥梁等）</v>
          </cell>
          <cell r="H20" t="str">
            <v>乡村建设</v>
          </cell>
          <cell r="I20" t="str">
            <v>巴仁乡10村</v>
          </cell>
        </row>
        <row r="21">
          <cell r="D21" t="str">
            <v>叶城县2025年白杨镇林粮间作节水项目</v>
          </cell>
        </row>
        <row r="21">
          <cell r="G21" t="str">
            <v>种植业基地</v>
          </cell>
          <cell r="H21" t="str">
            <v>产业发展</v>
          </cell>
          <cell r="I21" t="str">
            <v>白杨镇20村</v>
          </cell>
        </row>
        <row r="22">
          <cell r="D22" t="str">
            <v>叶城县2025年白杨镇种植业基地配套建设项目</v>
          </cell>
          <cell r="E22" t="str">
            <v>需要</v>
          </cell>
          <cell r="F22" t="str">
            <v>已完成</v>
          </cell>
          <cell r="G22" t="str">
            <v>种植业基地</v>
          </cell>
          <cell r="H22" t="str">
            <v>产业发展</v>
          </cell>
          <cell r="I22" t="str">
            <v>白杨镇20村</v>
          </cell>
        </row>
        <row r="23">
          <cell r="D23" t="str">
            <v>叶城县2025年白杨镇种植业基地配套（二期）建设项目</v>
          </cell>
          <cell r="E23" t="str">
            <v>需要</v>
          </cell>
          <cell r="F23" t="str">
            <v>已完成</v>
          </cell>
          <cell r="G23" t="str">
            <v>种植业基地</v>
          </cell>
          <cell r="H23" t="str">
            <v>产业发展</v>
          </cell>
          <cell r="I23" t="str">
            <v>白杨镇9村</v>
          </cell>
        </row>
        <row r="24">
          <cell r="D24" t="str">
            <v>叶城县2025年白杨镇12村种植业基地配套建设项目</v>
          </cell>
        </row>
        <row r="24">
          <cell r="G24" t="str">
            <v>种植业基地</v>
          </cell>
          <cell r="H24" t="str">
            <v>产业发展</v>
          </cell>
          <cell r="I24" t="str">
            <v>白杨镇12村</v>
          </cell>
        </row>
        <row r="25">
          <cell r="D25" t="str">
            <v>叶城县2025年白杨镇博斯坦艾日克（18）村美丽宜居村建设项目</v>
          </cell>
        </row>
        <row r="25">
          <cell r="G25" t="str">
            <v>污水处理</v>
          </cell>
          <cell r="H25" t="str">
            <v>乡村建设</v>
          </cell>
          <cell r="I25" t="str">
            <v>白杨镇博斯坦艾日克（18）村</v>
          </cell>
        </row>
        <row r="26">
          <cell r="D26" t="str">
            <v>叶城县2025年宝玉镇温室大棚建设项目</v>
          </cell>
        </row>
        <row r="26">
          <cell r="H26" t="str">
            <v>产业发展</v>
          </cell>
          <cell r="I26" t="str">
            <v>宝玉镇</v>
          </cell>
        </row>
        <row r="27">
          <cell r="D27" t="str">
            <v>叶城县2025年伯西热克镇林粮间作节水项目</v>
          </cell>
        </row>
        <row r="27">
          <cell r="G27" t="str">
            <v>种植业基地</v>
          </cell>
          <cell r="H27" t="str">
            <v>产业发展</v>
          </cell>
          <cell r="I27" t="str">
            <v>伯西热克镇</v>
          </cell>
        </row>
        <row r="28">
          <cell r="D28" t="str">
            <v>叶城县2025年伯西热克镇石榴定植项目</v>
          </cell>
        </row>
        <row r="28">
          <cell r="G28" t="str">
            <v>种植业基地</v>
          </cell>
          <cell r="H28" t="str">
            <v>产业发展</v>
          </cell>
          <cell r="I28" t="str">
            <v>伯西热克镇</v>
          </cell>
        </row>
        <row r="29">
          <cell r="D29" t="str">
            <v>叶城县2025年伯西热克镇温室大棚建设项目</v>
          </cell>
        </row>
        <row r="29">
          <cell r="G29" t="str">
            <v>种植业基地</v>
          </cell>
          <cell r="H29" t="str">
            <v>产业发展</v>
          </cell>
          <cell r="I29" t="str">
            <v>伯西热克镇15村</v>
          </cell>
        </row>
        <row r="30">
          <cell r="D30" t="str">
            <v>叶城县2025年伯西热克镇种植业基地配套建设项目</v>
          </cell>
          <cell r="E30" t="str">
            <v>需要</v>
          </cell>
          <cell r="F30" t="str">
            <v>已完成</v>
          </cell>
          <cell r="G30" t="str">
            <v>种植业基地</v>
          </cell>
          <cell r="H30" t="str">
            <v>产业发展</v>
          </cell>
          <cell r="I30" t="str">
            <v>伯西热克镇</v>
          </cell>
        </row>
        <row r="31">
          <cell r="D31" t="str">
            <v>叶城县2025年伯西热克镇林粮间作节水（二期）项目</v>
          </cell>
        </row>
        <row r="31">
          <cell r="G31" t="str">
            <v>种植业基地</v>
          </cell>
          <cell r="H31" t="str">
            <v>产业发展</v>
          </cell>
          <cell r="I31" t="str">
            <v>伯西热克镇</v>
          </cell>
        </row>
        <row r="32">
          <cell r="D32" t="str">
            <v>叶城县2025年伯西热克镇种植业基地配套（二期）建设项目</v>
          </cell>
          <cell r="E32" t="str">
            <v>需要</v>
          </cell>
          <cell r="F32" t="str">
            <v>已完成</v>
          </cell>
          <cell r="G32" t="str">
            <v>种植业基地</v>
          </cell>
          <cell r="H32" t="str">
            <v>产业发展</v>
          </cell>
          <cell r="I32" t="str">
            <v>伯西热克镇</v>
          </cell>
        </row>
        <row r="33">
          <cell r="D33" t="str">
            <v>叶城县2025年伯西热克镇5村林粮间作节水项目</v>
          </cell>
        </row>
        <row r="33">
          <cell r="G33" t="str">
            <v>种植业基地</v>
          </cell>
          <cell r="H33" t="str">
            <v>产业发展</v>
          </cell>
          <cell r="I33" t="str">
            <v>伯西热克镇5村</v>
          </cell>
        </row>
        <row r="34">
          <cell r="D34" t="str">
            <v>叶城县2025年伯西热克镇2村种植业基地配套建设项目</v>
          </cell>
        </row>
        <row r="34">
          <cell r="G34" t="str">
            <v>种植业基地</v>
          </cell>
          <cell r="H34" t="str">
            <v>产业发展</v>
          </cell>
          <cell r="I34" t="str">
            <v>伯西热克镇2村</v>
          </cell>
        </row>
        <row r="35">
          <cell r="D35" t="str">
            <v>叶城县易地扶贫搬迁调整融资模式后地方政府债券贴息补助</v>
          </cell>
        </row>
        <row r="35">
          <cell r="G35" t="str">
            <v>易地扶贫搬迁贷款债券贴息补助</v>
          </cell>
          <cell r="H35" t="str">
            <v>易地搬迁后扶</v>
          </cell>
          <cell r="I35" t="str">
            <v>叶城县</v>
          </cell>
        </row>
        <row r="36">
          <cell r="D36" t="str">
            <v>叶城县2025年畜禽粪污完善提升建设项目</v>
          </cell>
          <cell r="E36" t="str">
            <v>需要</v>
          </cell>
          <cell r="F36" t="str">
            <v>未完成</v>
          </cell>
          <cell r="G36" t="str">
            <v>养殖业基地</v>
          </cell>
          <cell r="H36" t="str">
            <v>产业发展</v>
          </cell>
          <cell r="I36" t="str">
            <v>洛克乡1村</v>
          </cell>
        </row>
        <row r="37">
          <cell r="D37" t="str">
            <v>叶城县2025年肉羊人工授精产业项目</v>
          </cell>
        </row>
        <row r="37">
          <cell r="G37" t="str">
            <v>产业科技服务</v>
          </cell>
          <cell r="H37" t="str">
            <v>产业发展</v>
          </cell>
          <cell r="I37" t="str">
            <v>叶城县</v>
          </cell>
        </row>
        <row r="38">
          <cell r="D38" t="str">
            <v>叶城县2025年肉牛人工授精产业项目</v>
          </cell>
        </row>
        <row r="38">
          <cell r="G38" t="str">
            <v>产业科技服务</v>
          </cell>
          <cell r="H38" t="str">
            <v>产业发展</v>
          </cell>
          <cell r="I38" t="str">
            <v>叶城县</v>
          </cell>
        </row>
        <row r="39">
          <cell r="D39" t="str">
            <v>叶城县2025年畜牧兽医社会服务项目</v>
          </cell>
        </row>
        <row r="39">
          <cell r="G39" t="str">
            <v>产业科技服务</v>
          </cell>
          <cell r="H39" t="str">
            <v>产业发展</v>
          </cell>
          <cell r="I39" t="str">
            <v>叶城县</v>
          </cell>
        </row>
        <row r="40">
          <cell r="D40" t="str">
            <v>叶城县2025年洛克乡1村水利设施配套提升项目</v>
          </cell>
          <cell r="E40" t="str">
            <v>需要</v>
          </cell>
          <cell r="F40" t="str">
            <v>已完成</v>
          </cell>
          <cell r="G40" t="str">
            <v>种植业基地</v>
          </cell>
          <cell r="H40" t="str">
            <v>产业发展</v>
          </cell>
          <cell r="I40" t="str">
            <v>洛克乡1村</v>
          </cell>
        </row>
        <row r="41">
          <cell r="D41" t="str">
            <v>叶城县2025年冷链物流基地设备配套建设项目</v>
          </cell>
        </row>
        <row r="41">
          <cell r="H41" t="str">
            <v>产业发展</v>
          </cell>
          <cell r="I41" t="str">
            <v>洛克乡1村</v>
          </cell>
        </row>
        <row r="42">
          <cell r="D42" t="str">
            <v>叶城县2025年河园镇林粮间作节水项目</v>
          </cell>
        </row>
        <row r="42">
          <cell r="G42" t="str">
            <v>种植业基地</v>
          </cell>
          <cell r="H42" t="str">
            <v>产业发展</v>
          </cell>
          <cell r="I42" t="str">
            <v>河园镇</v>
          </cell>
        </row>
        <row r="43">
          <cell r="D43" t="str">
            <v>叶城县2025年河园镇种植业基地配套建设项目</v>
          </cell>
          <cell r="E43" t="str">
            <v>需要</v>
          </cell>
          <cell r="F43" t="str">
            <v>已完成</v>
          </cell>
          <cell r="G43" t="str">
            <v>种植业基地</v>
          </cell>
          <cell r="H43" t="str">
            <v>产业发展</v>
          </cell>
          <cell r="I43" t="str">
            <v>河园镇</v>
          </cell>
        </row>
        <row r="44">
          <cell r="D44" t="str">
            <v>叶城县2025年河园镇霍依拉坎特（7）村购置机械设备项目</v>
          </cell>
        </row>
        <row r="44">
          <cell r="G44" t="str">
            <v>农业社会化服务</v>
          </cell>
          <cell r="H44" t="str">
            <v>产业发展</v>
          </cell>
          <cell r="I44" t="str">
            <v>河园镇霍依拉坎特（7）村</v>
          </cell>
        </row>
        <row r="45">
          <cell r="D45" t="str">
            <v>叶城县2025年河园镇库普其（19）村购置机械设备项目</v>
          </cell>
        </row>
        <row r="45">
          <cell r="G45" t="str">
            <v>农业社会化服务</v>
          </cell>
          <cell r="H45" t="str">
            <v>产业发展</v>
          </cell>
          <cell r="I45" t="str">
            <v>河园镇库普其（19）村</v>
          </cell>
        </row>
        <row r="46">
          <cell r="D46" t="str">
            <v>叶城县河园镇水利基础设施提升2025年中央财政以工代赈项目</v>
          </cell>
        </row>
        <row r="46">
          <cell r="G46" t="str">
            <v>以工代赈</v>
          </cell>
          <cell r="H46" t="str">
            <v>乡村建设行动</v>
          </cell>
          <cell r="I46" t="str">
            <v>河园镇</v>
          </cell>
        </row>
        <row r="47">
          <cell r="D47" t="str">
            <v>叶城县2025年河园镇种植业基地配套（二期）建设项目</v>
          </cell>
          <cell r="E47" t="str">
            <v>需要</v>
          </cell>
          <cell r="F47" t="str">
            <v>已完成</v>
          </cell>
          <cell r="G47" t="str">
            <v>种植业基地</v>
          </cell>
          <cell r="H47" t="str">
            <v>产业发展</v>
          </cell>
          <cell r="I47" t="str">
            <v>河园镇</v>
          </cell>
        </row>
        <row r="48">
          <cell r="D48" t="str">
            <v>叶城县2025年河园镇核桃蛀果害虫绿色防控项目</v>
          </cell>
        </row>
        <row r="48">
          <cell r="G48" t="str">
            <v>种植业基地</v>
          </cell>
          <cell r="H48" t="str">
            <v>产业发展</v>
          </cell>
          <cell r="I48" t="str">
            <v>河园镇</v>
          </cell>
        </row>
        <row r="49">
          <cell r="D49" t="str">
            <v>叶城县2025年河园镇7村8村种植业基地配套建设项目</v>
          </cell>
        </row>
        <row r="49">
          <cell r="G49" t="str">
            <v>种植业基地</v>
          </cell>
          <cell r="H49" t="str">
            <v>产业发展</v>
          </cell>
          <cell r="I49" t="str">
            <v>河园镇7村、8村</v>
          </cell>
        </row>
        <row r="50">
          <cell r="D50" t="str">
            <v>叶城县2025年河园镇萨依巴格（17）村美丽宜居村建设项目</v>
          </cell>
        </row>
        <row r="50">
          <cell r="G50" t="str">
            <v>污水处理</v>
          </cell>
          <cell r="H50" t="str">
            <v>乡村建设</v>
          </cell>
          <cell r="I50" t="str">
            <v>河园镇萨依巴格（17）村</v>
          </cell>
        </row>
        <row r="51">
          <cell r="D51" t="str">
            <v>叶城县2025年河园镇喀勒塔恰斯木克（6）村林粮间作节水项目</v>
          </cell>
        </row>
        <row r="51">
          <cell r="G51" t="str">
            <v>种植业基地</v>
          </cell>
          <cell r="H51" t="str">
            <v>产业发展</v>
          </cell>
          <cell r="I51" t="str">
            <v>河园镇喀勒塔恰斯木克（6）村</v>
          </cell>
        </row>
        <row r="52">
          <cell r="D52" t="str">
            <v>叶城县2025年河园镇种植业基地和道路硬化项目</v>
          </cell>
        </row>
        <row r="52">
          <cell r="G52" t="str">
            <v>农村道路建设（通村路、通户路、小型桥梁等）</v>
          </cell>
          <cell r="H52" t="str">
            <v>产业发展</v>
          </cell>
          <cell r="I52" t="str">
            <v>河园镇2、4、17村</v>
          </cell>
        </row>
        <row r="53">
          <cell r="D53" t="str">
            <v>叶城县2025年江格勒斯乡林粮间作节水项目</v>
          </cell>
        </row>
        <row r="53">
          <cell r="G53" t="str">
            <v>种植业基地</v>
          </cell>
          <cell r="H53" t="str">
            <v>产业发展</v>
          </cell>
          <cell r="I53" t="str">
            <v>江格勒斯乡</v>
          </cell>
        </row>
        <row r="54">
          <cell r="D54" t="str">
            <v>叶城县2025年江格勒斯乡土地碎片化建设项目</v>
          </cell>
        </row>
        <row r="54">
          <cell r="G54" t="str">
            <v>种植业基地</v>
          </cell>
          <cell r="H54" t="str">
            <v>产业发展</v>
          </cell>
          <cell r="I54" t="str">
            <v>江格勒斯乡</v>
          </cell>
        </row>
        <row r="55">
          <cell r="D55" t="str">
            <v>叶城县2025年江格勒斯乡种植业基地配套建设项目</v>
          </cell>
          <cell r="E55" t="str">
            <v>需要</v>
          </cell>
          <cell r="F55" t="str">
            <v>已完成</v>
          </cell>
          <cell r="G55" t="str">
            <v>种植业基地</v>
          </cell>
          <cell r="H55" t="str">
            <v>产业发展</v>
          </cell>
          <cell r="I55" t="str">
            <v>江格勒斯乡</v>
          </cell>
        </row>
        <row r="56">
          <cell r="D56" t="str">
            <v>叶城县江格勒斯乡农村交通基础设施提升2025年中央财政以工代赈项目</v>
          </cell>
        </row>
        <row r="56">
          <cell r="G56" t="str">
            <v>以工代赈</v>
          </cell>
          <cell r="H56" t="str">
            <v>乡村建设行动</v>
          </cell>
          <cell r="I56" t="str">
            <v>江格勒斯乡</v>
          </cell>
        </row>
        <row r="57">
          <cell r="D57" t="str">
            <v>叶城县2025年江格勒斯乡高效节水项目</v>
          </cell>
          <cell r="E57" t="str">
            <v>需要</v>
          </cell>
          <cell r="F57" t="str">
            <v>未完成</v>
          </cell>
          <cell r="G57" t="str">
            <v>种植业基地</v>
          </cell>
          <cell r="H57" t="str">
            <v>产业发展</v>
          </cell>
          <cell r="I57" t="str">
            <v>江格勒斯乡</v>
          </cell>
        </row>
        <row r="58">
          <cell r="D58" t="str">
            <v>叶城县2025年江格勒斯乡林粮间作节水（二期）项目</v>
          </cell>
        </row>
        <row r="58">
          <cell r="G58" t="str">
            <v>种植业基地</v>
          </cell>
          <cell r="H58" t="str">
            <v>产业发展</v>
          </cell>
          <cell r="I58" t="str">
            <v>江格勒斯乡5村、7村</v>
          </cell>
        </row>
        <row r="59">
          <cell r="D59" t="str">
            <v>叶城县2025年江格勒斯乡种植业基地配套（二期）建设项目</v>
          </cell>
        </row>
        <row r="59">
          <cell r="G59" t="str">
            <v>种植业基地</v>
          </cell>
          <cell r="H59" t="str">
            <v>产业发展</v>
          </cell>
          <cell r="I59" t="str">
            <v>江格勒斯乡</v>
          </cell>
        </row>
        <row r="60">
          <cell r="D60" t="str">
            <v>叶城县2025年恰其库木管理区林粮间作节水项目</v>
          </cell>
        </row>
        <row r="60">
          <cell r="G60" t="str">
            <v>种植业基地</v>
          </cell>
          <cell r="H60" t="str">
            <v>产业发展</v>
          </cell>
          <cell r="I60" t="str">
            <v>恰其库木管理区2村</v>
          </cell>
        </row>
        <row r="61">
          <cell r="D61" t="str">
            <v>叶城县2025年恰其库木管理区种植业基地配套建设项目</v>
          </cell>
          <cell r="E61" t="str">
            <v>需要</v>
          </cell>
          <cell r="F61" t="str">
            <v>已完成</v>
          </cell>
          <cell r="G61" t="str">
            <v>种植业基地</v>
          </cell>
          <cell r="H61" t="str">
            <v>产业发展</v>
          </cell>
          <cell r="I61" t="str">
            <v>恰其库木管理区3村、6村</v>
          </cell>
        </row>
        <row r="62">
          <cell r="D62" t="str">
            <v>叶城县2025年江格勒斯乡农机采购项目</v>
          </cell>
        </row>
        <row r="62">
          <cell r="G62" t="str">
            <v>农业社会化服务</v>
          </cell>
          <cell r="H62" t="str">
            <v>产业发展</v>
          </cell>
          <cell r="I62" t="str">
            <v>恰其库木片区</v>
          </cell>
        </row>
        <row r="63">
          <cell r="D63" t="str">
            <v>叶城县2025年恰其库木管理区林粮间作节水（二期）项目</v>
          </cell>
        </row>
        <row r="63">
          <cell r="G63" t="str">
            <v>种植业基地</v>
          </cell>
          <cell r="H63" t="str">
            <v>产业发展</v>
          </cell>
          <cell r="I63" t="str">
            <v>恰其库木管理区</v>
          </cell>
        </row>
        <row r="64">
          <cell r="D64" t="str">
            <v>叶城县2025年农村道路管护人员补助</v>
          </cell>
        </row>
        <row r="64">
          <cell r="G64" t="str">
            <v>生产奖补、劳务补助等</v>
          </cell>
          <cell r="H64" t="str">
            <v>就业项目</v>
          </cell>
          <cell r="I64" t="str">
            <v>叶城县各乡镇（区）</v>
          </cell>
        </row>
        <row r="65">
          <cell r="D65" t="str">
            <v>叶城县2025年雨露计划项目</v>
          </cell>
        </row>
        <row r="65">
          <cell r="G65" t="str">
            <v>享受“雨露计划+”职业教育补助</v>
          </cell>
          <cell r="H65" t="str">
            <v>巩固三保障成果</v>
          </cell>
          <cell r="I65" t="str">
            <v>叶城县</v>
          </cell>
        </row>
        <row r="66">
          <cell r="D66" t="str">
            <v>叶城县2025年金果镇联栋温室建设项目</v>
          </cell>
          <cell r="E66" t="str">
            <v>需要</v>
          </cell>
          <cell r="F66" t="str">
            <v>未完成</v>
          </cell>
          <cell r="G66" t="str">
            <v>种植业基地</v>
          </cell>
          <cell r="H66" t="str">
            <v>产业发展</v>
          </cell>
          <cell r="I66" t="str">
            <v>金果镇4村</v>
          </cell>
        </row>
        <row r="67">
          <cell r="D67" t="str">
            <v>叶城县2025年渔业种苗培育中心建设项目</v>
          </cell>
          <cell r="E67" t="str">
            <v>需要</v>
          </cell>
          <cell r="F67" t="str">
            <v>未完成</v>
          </cell>
          <cell r="G67" t="str">
            <v>水产养殖业发展</v>
          </cell>
          <cell r="H67" t="str">
            <v>产业发展</v>
          </cell>
          <cell r="I67" t="str">
            <v>金果镇</v>
          </cell>
        </row>
        <row r="68">
          <cell r="D68" t="str">
            <v>叶城县2025年金果镇13村干、鲜切花种植基地建设项目</v>
          </cell>
        </row>
        <row r="68">
          <cell r="G68" t="str">
            <v>种植业基地</v>
          </cell>
          <cell r="H68" t="str">
            <v>产业发展</v>
          </cell>
          <cell r="I68" t="str">
            <v>金果镇13村</v>
          </cell>
        </row>
        <row r="69">
          <cell r="D69" t="str">
            <v>叶城县柯克亚乡农村水利基础设施提升2025年中央财政以工代赈项目</v>
          </cell>
          <cell r="E69" t="str">
            <v>需要</v>
          </cell>
          <cell r="F69" t="str">
            <v>已完成</v>
          </cell>
          <cell r="G69" t="str">
            <v>以工代赈</v>
          </cell>
          <cell r="H69" t="str">
            <v>乡村建设行动</v>
          </cell>
          <cell r="I69" t="str">
            <v>柯克亚乡</v>
          </cell>
        </row>
        <row r="70">
          <cell r="D70" t="str">
            <v>叶城县2025年洛克乡林粮间作节水项目</v>
          </cell>
        </row>
        <row r="70">
          <cell r="G70" t="str">
            <v>种植业基地</v>
          </cell>
          <cell r="H70" t="str">
            <v>产业发展</v>
          </cell>
          <cell r="I70" t="str">
            <v>洛克乡</v>
          </cell>
        </row>
        <row r="71">
          <cell r="D71" t="str">
            <v>叶城县2025年洛克乡蓄水池建设项目</v>
          </cell>
          <cell r="E71" t="str">
            <v>需要</v>
          </cell>
          <cell r="F71" t="str">
            <v>已完成</v>
          </cell>
          <cell r="G71" t="str">
            <v>种植业基地</v>
          </cell>
          <cell r="H71" t="str">
            <v>产业发展</v>
          </cell>
          <cell r="I71" t="str">
            <v>洛克乡</v>
          </cell>
        </row>
        <row r="72">
          <cell r="D72" t="str">
            <v>叶城县2025年洛克乡种植业基地配套建设项目</v>
          </cell>
          <cell r="E72" t="str">
            <v>需要</v>
          </cell>
          <cell r="F72" t="str">
            <v>已完成</v>
          </cell>
          <cell r="G72" t="str">
            <v>种植业基地</v>
          </cell>
          <cell r="H72" t="str">
            <v>产业发展</v>
          </cell>
          <cell r="I72" t="str">
            <v>洛克乡</v>
          </cell>
        </row>
        <row r="73">
          <cell r="D73" t="str">
            <v>叶城县洛克乡农村水利基础设施提升2025年中央财政以工代赈项目</v>
          </cell>
          <cell r="E73" t="str">
            <v>需要</v>
          </cell>
          <cell r="F73" t="str">
            <v>已完成</v>
          </cell>
          <cell r="G73" t="str">
            <v>以工代赈</v>
          </cell>
          <cell r="H73" t="str">
            <v>乡村建设行动</v>
          </cell>
          <cell r="I73" t="str">
            <v>洛克乡</v>
          </cell>
        </row>
        <row r="74">
          <cell r="D74" t="str">
            <v>叶城县2025年洛克乡种植业基地配套（二期）建设项目</v>
          </cell>
          <cell r="E74" t="str">
            <v>需要</v>
          </cell>
          <cell r="F74" t="str">
            <v>已完成</v>
          </cell>
          <cell r="G74" t="str">
            <v>种植业基地</v>
          </cell>
          <cell r="H74" t="str">
            <v>产业发展</v>
          </cell>
          <cell r="I74" t="str">
            <v>洛克乡</v>
          </cell>
        </row>
        <row r="75">
          <cell r="D75" t="str">
            <v>叶城县2025年洛克乡林粮间作节水（二期）项目</v>
          </cell>
        </row>
        <row r="75">
          <cell r="G75" t="str">
            <v>种植业基地</v>
          </cell>
          <cell r="H75" t="str">
            <v>产业发展</v>
          </cell>
          <cell r="I75" t="str">
            <v>洛克乡</v>
          </cell>
        </row>
        <row r="76">
          <cell r="D76" t="str">
            <v>叶城县2025年洛克乡村组道路建设项目</v>
          </cell>
        </row>
        <row r="76">
          <cell r="G76" t="str">
            <v>农村道路建设（通村路、通户路、小型桥梁等）</v>
          </cell>
          <cell r="H76" t="str">
            <v>乡村建设</v>
          </cell>
          <cell r="I76" t="str">
            <v>洛克乡7村、10村、12村</v>
          </cell>
        </row>
        <row r="77">
          <cell r="D77" t="str">
            <v>叶城县2025年洛克乡5村蓄水池建设项目</v>
          </cell>
        </row>
        <row r="77">
          <cell r="H77" t="str">
            <v>产业发展</v>
          </cell>
        </row>
        <row r="78">
          <cell r="D78" t="str">
            <v>叶城县2025年农村公共厕所建设项目</v>
          </cell>
        </row>
        <row r="78">
          <cell r="G78" t="str">
            <v>农村卫生厕所改造（户用、公共厕所）</v>
          </cell>
          <cell r="H78" t="str">
            <v>乡村建设行动</v>
          </cell>
          <cell r="I78" t="str">
            <v>洛克乡、金果镇、恰尔巴格镇、伯西热克镇、乌夏巴什镇、阿克塔什镇</v>
          </cell>
        </row>
        <row r="79">
          <cell r="D79" t="str">
            <v>叶城县2025年洛克乡1村沉砂池建设项目</v>
          </cell>
          <cell r="E79" t="str">
            <v>需要</v>
          </cell>
          <cell r="F79" t="str">
            <v>未完成</v>
          </cell>
          <cell r="G79" t="str">
            <v>养殖业基地</v>
          </cell>
          <cell r="H79" t="str">
            <v>产业发展</v>
          </cell>
          <cell r="I79" t="str">
            <v>洛克乡1村</v>
          </cell>
        </row>
        <row r="80">
          <cell r="D80" t="str">
            <v>叶城县2025年小额贷款贴息</v>
          </cell>
        </row>
        <row r="80">
          <cell r="G80" t="str">
            <v>小额贷款贴息</v>
          </cell>
          <cell r="H80" t="str">
            <v>产业发展</v>
          </cell>
          <cell r="I80" t="str">
            <v>叶城县各乡镇</v>
          </cell>
        </row>
        <row r="81">
          <cell r="D81" t="str">
            <v>叶城县2025年恰尔巴格镇林粮间作节水项目</v>
          </cell>
        </row>
        <row r="81">
          <cell r="G81" t="str">
            <v>种植业基地</v>
          </cell>
          <cell r="H81" t="str">
            <v>产业发展</v>
          </cell>
          <cell r="I81" t="str">
            <v>恰尔巴格镇</v>
          </cell>
        </row>
        <row r="82">
          <cell r="D82" t="str">
            <v>叶城县2025年恰尔巴格镇种植业基地配套建设项目</v>
          </cell>
          <cell r="E82" t="str">
            <v>需要</v>
          </cell>
          <cell r="F82" t="str">
            <v>已完成</v>
          </cell>
          <cell r="G82" t="str">
            <v>种植业基地</v>
          </cell>
          <cell r="H82" t="str">
            <v>产业发展</v>
          </cell>
          <cell r="I82" t="str">
            <v>恰尔巴格镇</v>
          </cell>
        </row>
        <row r="83">
          <cell r="D83" t="str">
            <v>叶城县2025年恰尔巴格镇中水集中灌溉建设项目</v>
          </cell>
        </row>
        <row r="83">
          <cell r="G83" t="str">
            <v>农村污水治理</v>
          </cell>
          <cell r="H83" t="str">
            <v>乡村建设行动</v>
          </cell>
          <cell r="I83" t="str">
            <v>恰尔巴格镇</v>
          </cell>
        </row>
        <row r="84">
          <cell r="D84" t="str">
            <v>叶城县恰尔巴格镇十三针手套针织机设备采购项目</v>
          </cell>
        </row>
        <row r="84">
          <cell r="G84" t="str">
            <v>基础设施配套</v>
          </cell>
          <cell r="H84" t="str">
            <v>产业发展</v>
          </cell>
          <cell r="I84" t="str">
            <v>恰尔巴格镇赛先拜巴扎（1）村</v>
          </cell>
        </row>
        <row r="85">
          <cell r="D85" t="str">
            <v>叶城县2025年恰尔巴格镇锦绣园艺（15）村冷冻冷藏保鲜库项目</v>
          </cell>
        </row>
        <row r="85">
          <cell r="G85" t="str">
            <v>农产品仓储保险冷链基础设施建设</v>
          </cell>
          <cell r="H85" t="str">
            <v>产业发展</v>
          </cell>
          <cell r="I85" t="str">
            <v>恰尔巴格镇15村</v>
          </cell>
        </row>
        <row r="86">
          <cell r="D86" t="str">
            <v>叶城县2025年恰尔巴格镇阿热买里（10）村苗木基地建设项目</v>
          </cell>
        </row>
        <row r="86">
          <cell r="G86" t="str">
            <v>种植业基地</v>
          </cell>
          <cell r="H86" t="str">
            <v>产业发展</v>
          </cell>
          <cell r="I86" t="str">
            <v>恰尔巴格镇阿热买里（10）村</v>
          </cell>
        </row>
        <row r="87">
          <cell r="D87" t="str">
            <v>叶城县恰尔巴格镇水利基础设施提升改造2025年中央财政以工代赈项目</v>
          </cell>
          <cell r="E87" t="str">
            <v>需要</v>
          </cell>
          <cell r="F87" t="str">
            <v>已完成</v>
          </cell>
          <cell r="G87" t="str">
            <v>以工代赈</v>
          </cell>
          <cell r="H87" t="str">
            <v>乡村建设行动</v>
          </cell>
          <cell r="I87" t="str">
            <v>恰尔巴格镇</v>
          </cell>
        </row>
        <row r="88">
          <cell r="D88" t="str">
            <v>叶城县2025年恰尔巴格镇菌类种植附属配套建设项目</v>
          </cell>
        </row>
        <row r="88">
          <cell r="G88" t="str">
            <v>种植业基地</v>
          </cell>
          <cell r="H88" t="str">
            <v>产业发展</v>
          </cell>
          <cell r="I88" t="str">
            <v>恰尔巴格镇15村</v>
          </cell>
        </row>
        <row r="89">
          <cell r="D89" t="str">
            <v>叶城县2025年恰尔巴格镇污水回收利用建设项目</v>
          </cell>
        </row>
        <row r="89">
          <cell r="G89" t="str">
            <v>农村污水治理</v>
          </cell>
          <cell r="H89" t="str">
            <v>乡村建设行动</v>
          </cell>
          <cell r="I89" t="str">
            <v>恰尔巴格镇</v>
          </cell>
        </row>
        <row r="90">
          <cell r="D90" t="str">
            <v>叶城县2025年恰尔巴格镇道路建设项目</v>
          </cell>
        </row>
        <row r="90">
          <cell r="H90" t="str">
            <v>乡村建设</v>
          </cell>
          <cell r="I90" t="str">
            <v>恰尔巴格镇</v>
          </cell>
        </row>
        <row r="91">
          <cell r="D91" t="str">
            <v>叶城县2025年恰尔巴格镇8村道路建设项目</v>
          </cell>
        </row>
        <row r="91">
          <cell r="H91" t="str">
            <v>乡村建设</v>
          </cell>
        </row>
        <row r="92">
          <cell r="D92" t="str">
            <v>叶城县2025年跨省就业一次性交通补助</v>
          </cell>
        </row>
        <row r="92">
          <cell r="G92" t="str">
            <v>交通费补助</v>
          </cell>
          <cell r="H92" t="str">
            <v>就业项目</v>
          </cell>
          <cell r="I92" t="str">
            <v>叶城县</v>
          </cell>
        </row>
        <row r="93">
          <cell r="D93" t="str">
            <v>叶城县2025年自主创业（20㎡以上）补助项目</v>
          </cell>
        </row>
        <row r="93">
          <cell r="G93" t="str">
            <v>创业奖补</v>
          </cell>
          <cell r="H93" t="str">
            <v>就业项目</v>
          </cell>
          <cell r="I93" t="str">
            <v>叶城县</v>
          </cell>
        </row>
        <row r="94">
          <cell r="D94" t="str">
            <v>叶城县2025年自主创业（20㎡以下）补助项目</v>
          </cell>
        </row>
        <row r="94">
          <cell r="G94" t="str">
            <v>创业奖补</v>
          </cell>
          <cell r="H94" t="str">
            <v>就业项目</v>
          </cell>
          <cell r="I94" t="str">
            <v>叶城县</v>
          </cell>
        </row>
        <row r="95">
          <cell r="D95" t="str">
            <v>叶城县2025年临时性公益岗位补助项目</v>
          </cell>
        </row>
        <row r="95">
          <cell r="G95" t="str">
            <v>公益性岗位</v>
          </cell>
          <cell r="H95" t="str">
            <v>就业项目</v>
          </cell>
          <cell r="I95" t="str">
            <v>叶城县各乡镇（区）</v>
          </cell>
        </row>
        <row r="96">
          <cell r="D96" t="str">
            <v>叶城县2025年疆内跨地州市（含兵团）就业一次性交通补助</v>
          </cell>
        </row>
        <row r="96">
          <cell r="G96" t="str">
            <v>交通费补助</v>
          </cell>
          <cell r="H96" t="str">
            <v>就业项目</v>
          </cell>
          <cell r="I96" t="str">
            <v>叶城县各乡镇（区）</v>
          </cell>
        </row>
        <row r="97">
          <cell r="D97" t="str">
            <v>叶城县2025年巴仁乡农村供水保障工程</v>
          </cell>
        </row>
        <row r="97">
          <cell r="G97" t="str">
            <v>农村供水保障设施建设</v>
          </cell>
          <cell r="H97" t="str">
            <v>乡村建设行动</v>
          </cell>
          <cell r="I97" t="str">
            <v>巴仁乡</v>
          </cell>
        </row>
        <row r="98">
          <cell r="D98" t="str">
            <v>叶城县2025年金果镇9村农村供水保障工程</v>
          </cell>
        </row>
        <row r="98">
          <cell r="G98" t="str">
            <v>农村供水保障设施建设</v>
          </cell>
          <cell r="H98" t="str">
            <v>乡村建设行动</v>
          </cell>
          <cell r="I98" t="str">
            <v>金果镇9村</v>
          </cell>
        </row>
        <row r="99">
          <cell r="D99" t="str">
            <v>叶城县2025年夏合甫乡园艺社区饮水管网改造工程</v>
          </cell>
        </row>
        <row r="99">
          <cell r="H99" t="str">
            <v>乡村建设</v>
          </cell>
        </row>
        <row r="100">
          <cell r="D100" t="str">
            <v>叶城县2025年铁提乡林粮间作节水项目</v>
          </cell>
        </row>
        <row r="100">
          <cell r="G100" t="str">
            <v>种植业基地</v>
          </cell>
          <cell r="H100" t="str">
            <v>产业发展</v>
          </cell>
          <cell r="I100" t="str">
            <v>铁提乡</v>
          </cell>
        </row>
        <row r="101">
          <cell r="D101" t="str">
            <v>叶城县2025年铁提乡种植业基地配套建设项目</v>
          </cell>
          <cell r="E101" t="str">
            <v>需要</v>
          </cell>
          <cell r="F101" t="str">
            <v>已完成</v>
          </cell>
          <cell r="G101" t="str">
            <v>种植业基地</v>
          </cell>
          <cell r="H101" t="str">
            <v>产业发展</v>
          </cell>
          <cell r="I101" t="str">
            <v>铁提乡</v>
          </cell>
        </row>
        <row r="102">
          <cell r="D102" t="str">
            <v>叶城县2025年铁提乡道路建设项目</v>
          </cell>
        </row>
        <row r="102">
          <cell r="G102" t="str">
            <v>农村道路建设（通村路、通户路、小型桥梁等）</v>
          </cell>
          <cell r="H102" t="str">
            <v>乡村建设行动</v>
          </cell>
          <cell r="I102" t="str">
            <v>铁提乡3村、8村、10村</v>
          </cell>
        </row>
        <row r="103">
          <cell r="D103" t="str">
            <v>叶城县2025年铁提乡阿亚格拜什铁热克（1）村渔业养殖项目</v>
          </cell>
        </row>
        <row r="103">
          <cell r="G103" t="str">
            <v>养殖业基地</v>
          </cell>
          <cell r="H103" t="str">
            <v>产业发展</v>
          </cell>
          <cell r="I103" t="str">
            <v>铁提乡阿亚格拜什铁热克（1）村</v>
          </cell>
        </row>
        <row r="104">
          <cell r="D104" t="str">
            <v>叶城县铁提乡水毁基础设施恢复重建2025年中央财政以工代赈项目</v>
          </cell>
          <cell r="E104" t="str">
            <v>需要</v>
          </cell>
          <cell r="F104" t="str">
            <v>已完成</v>
          </cell>
          <cell r="G104" t="str">
            <v>以工代赈</v>
          </cell>
          <cell r="H104" t="str">
            <v>乡村建设行动</v>
          </cell>
          <cell r="I104" t="str">
            <v>铁提乡</v>
          </cell>
        </row>
        <row r="105">
          <cell r="D105" t="str">
            <v>叶城县2025年铁提乡林粮间作节水（二期）项目</v>
          </cell>
        </row>
        <row r="105">
          <cell r="G105" t="str">
            <v>种植业基地</v>
          </cell>
          <cell r="H105" t="str">
            <v>产业发展</v>
          </cell>
          <cell r="I105" t="str">
            <v>铁提乡</v>
          </cell>
        </row>
        <row r="106">
          <cell r="D106" t="str">
            <v>叶城县2025年铁提乡种植业基地配套（二期）建设项目</v>
          </cell>
          <cell r="E106" t="str">
            <v>需要</v>
          </cell>
          <cell r="F106" t="str">
            <v>未完成</v>
          </cell>
          <cell r="G106" t="str">
            <v>种植业基地</v>
          </cell>
          <cell r="H106" t="str">
            <v>产业发展</v>
          </cell>
          <cell r="I106" t="str">
            <v>铁提乡</v>
          </cell>
        </row>
        <row r="107">
          <cell r="D107" t="str">
            <v>叶城县2025年铁提乡核桃蛀果害虫绿色防控项目</v>
          </cell>
        </row>
        <row r="107">
          <cell r="G107" t="str">
            <v>种植业基地</v>
          </cell>
          <cell r="H107" t="str">
            <v>产业发展</v>
          </cell>
          <cell r="I107" t="str">
            <v>铁提乡</v>
          </cell>
        </row>
        <row r="108">
          <cell r="D108" t="str">
            <v>叶城县2025年铁提乡桥梁建设项目</v>
          </cell>
        </row>
        <row r="108">
          <cell r="H108" t="str">
            <v>乡村建设</v>
          </cell>
          <cell r="I108" t="str">
            <v>铁提乡8村</v>
          </cell>
        </row>
        <row r="109">
          <cell r="D109" t="str">
            <v>叶城县2025年“健康饮茶，送茶入户”项目</v>
          </cell>
        </row>
        <row r="109">
          <cell r="G109" t="str">
            <v>其他</v>
          </cell>
          <cell r="H109" t="str">
            <v>其他</v>
          </cell>
          <cell r="I109" t="str">
            <v>统战部</v>
          </cell>
        </row>
        <row r="110">
          <cell r="D110" t="str">
            <v>叶城县2025年吐古其乡林粮间作节水项目</v>
          </cell>
        </row>
        <row r="110">
          <cell r="G110" t="str">
            <v>种植业基地</v>
          </cell>
          <cell r="H110" t="str">
            <v>产业发展</v>
          </cell>
          <cell r="I110" t="str">
            <v>吐古其乡</v>
          </cell>
        </row>
        <row r="111">
          <cell r="D111" t="str">
            <v>叶城县吐古其乡16村核桃晾晒场扩建项目</v>
          </cell>
        </row>
        <row r="111">
          <cell r="G111" t="str">
            <v>产业园（区）</v>
          </cell>
          <cell r="H111" t="str">
            <v>产业发展</v>
          </cell>
          <cell r="I111" t="str">
            <v>吐古其乡16村</v>
          </cell>
        </row>
        <row r="112">
          <cell r="D112" t="str">
            <v>叶城县2025年吐古其乡种植业基地配套建设项目</v>
          </cell>
          <cell r="E112" t="str">
            <v>需要</v>
          </cell>
          <cell r="F112" t="str">
            <v>已完成</v>
          </cell>
          <cell r="G112" t="str">
            <v>种植业基地</v>
          </cell>
          <cell r="H112" t="str">
            <v>产业发展</v>
          </cell>
          <cell r="I112" t="str">
            <v>吐古其乡</v>
          </cell>
        </row>
        <row r="113">
          <cell r="D113" t="str">
            <v>叶城县2025年吐古其乡尤喀克苏盖特艾日克（11）村采购农业机械设备项目</v>
          </cell>
        </row>
        <row r="113">
          <cell r="G113" t="str">
            <v>产业园（区）</v>
          </cell>
          <cell r="H113" t="str">
            <v>产业发展</v>
          </cell>
          <cell r="I113" t="str">
            <v>吐古其乡尤喀克苏盖特艾日克（11）村</v>
          </cell>
        </row>
        <row r="114">
          <cell r="D114" t="str">
            <v>叶城县吐古其乡道路提升改造建设2025年中央财政以工代赈项目</v>
          </cell>
        </row>
        <row r="114">
          <cell r="G114" t="str">
            <v>以工代赈</v>
          </cell>
          <cell r="H114" t="str">
            <v>乡村建设行动</v>
          </cell>
          <cell r="I114" t="str">
            <v>吐古其乡</v>
          </cell>
        </row>
        <row r="115">
          <cell r="D115" t="str">
            <v>叶城县2025年乌吉热克乡林粮间作节水项目</v>
          </cell>
        </row>
        <row r="115">
          <cell r="G115" t="str">
            <v>种植业基地</v>
          </cell>
          <cell r="H115" t="str">
            <v>产业发展</v>
          </cell>
          <cell r="I115" t="str">
            <v>乌吉热克乡10村、11村</v>
          </cell>
        </row>
        <row r="116">
          <cell r="D116" t="str">
            <v>叶城县2025年乌吉热克乡特色水产育苗养殖基地建设项目</v>
          </cell>
        </row>
        <row r="116">
          <cell r="G116" t="str">
            <v>养殖业基地</v>
          </cell>
          <cell r="H116" t="str">
            <v>产业发展</v>
          </cell>
          <cell r="I116" t="str">
            <v>乌吉热克乡18村</v>
          </cell>
        </row>
        <row r="117">
          <cell r="D117" t="str">
            <v>叶城县2025年乌吉热克乡农贸市场提升改造项目</v>
          </cell>
        </row>
        <row r="117">
          <cell r="G117" t="str">
            <v>市场建设和农村物流</v>
          </cell>
          <cell r="H117" t="str">
            <v>产业发展</v>
          </cell>
          <cell r="I117" t="str">
            <v>乌吉热克乡12村、16村</v>
          </cell>
        </row>
        <row r="118">
          <cell r="D118" t="str">
            <v>叶城县2025年乌吉热克乡种植业基地配套建设项目</v>
          </cell>
          <cell r="E118" t="str">
            <v>需要</v>
          </cell>
          <cell r="F118" t="str">
            <v>已完成</v>
          </cell>
          <cell r="G118" t="str">
            <v>种植业基地</v>
          </cell>
          <cell r="H118" t="str">
            <v>产业发展</v>
          </cell>
          <cell r="I118" t="str">
            <v>乌吉热克乡</v>
          </cell>
        </row>
        <row r="119">
          <cell r="D119" t="str">
            <v>叶城县2025年乌吉热克乡道路建设项目</v>
          </cell>
        </row>
        <row r="119">
          <cell r="G119" t="str">
            <v>农村道路建设（通村路、通户路、小型桥梁等）</v>
          </cell>
          <cell r="H119" t="str">
            <v>乡村建设行动</v>
          </cell>
          <cell r="I119" t="str">
            <v>乌吉热克乡17村、18村</v>
          </cell>
        </row>
        <row r="120">
          <cell r="D120" t="str">
            <v>叶城县2025年乌吉热克乡林粮间作节水（二期）项目</v>
          </cell>
        </row>
        <row r="120">
          <cell r="G120" t="str">
            <v>种植业基地</v>
          </cell>
          <cell r="H120" t="str">
            <v>产业发展</v>
          </cell>
          <cell r="I120" t="str">
            <v>乌吉热克乡</v>
          </cell>
        </row>
        <row r="121">
          <cell r="D121" t="str">
            <v>叶城县2025年乌吉热克乡特色水产育苗养殖设备采购项目</v>
          </cell>
        </row>
        <row r="121">
          <cell r="G121" t="str">
            <v>养殖业基地</v>
          </cell>
          <cell r="H121" t="str">
            <v>产业发展</v>
          </cell>
          <cell r="I121" t="str">
            <v>乌吉热克乡18村</v>
          </cell>
        </row>
        <row r="122">
          <cell r="D122" t="str">
            <v>叶城县2025年乌吉热克乡16村樱桃园设施配套项目</v>
          </cell>
        </row>
        <row r="122">
          <cell r="G122" t="str">
            <v>种植业基地</v>
          </cell>
          <cell r="H122" t="str">
            <v>产业发展</v>
          </cell>
          <cell r="I122" t="str">
            <v>乌吉热克乡16村</v>
          </cell>
        </row>
        <row r="123">
          <cell r="D123" t="str">
            <v>叶城县2025年年加工2万吨核桃、油粉酱联产及高附加值产品精深加工建设项目</v>
          </cell>
        </row>
        <row r="123">
          <cell r="H123" t="str">
            <v>产业发展</v>
          </cell>
          <cell r="I123" t="str">
            <v>恰尔巴格镇8村</v>
          </cell>
        </row>
        <row r="124">
          <cell r="D124" t="str">
            <v>叶城县2025年乌吉热克乡道路提升改造建设项目</v>
          </cell>
        </row>
        <row r="124">
          <cell r="H124" t="str">
            <v>乡村建设</v>
          </cell>
        </row>
        <row r="125">
          <cell r="D125" t="str">
            <v>叶城县2025年乌吉热克乡商铺建设项目</v>
          </cell>
        </row>
        <row r="125">
          <cell r="H125" t="str">
            <v>产业发展</v>
          </cell>
        </row>
        <row r="126">
          <cell r="D126" t="str">
            <v>叶城县乌夏巴什镇交通基础设施改造2025年中央财政以工代赈项目</v>
          </cell>
        </row>
        <row r="126">
          <cell r="G126" t="str">
            <v>以工代赈</v>
          </cell>
          <cell r="H126" t="str">
            <v>乡村建设行动</v>
          </cell>
          <cell r="I126" t="str">
            <v>乌夏巴什镇</v>
          </cell>
        </row>
        <row r="127">
          <cell r="D127" t="str">
            <v>叶城县2025年乌夏巴什镇种植业基地配套建设项目</v>
          </cell>
          <cell r="E127" t="str">
            <v>需要</v>
          </cell>
          <cell r="F127" t="str">
            <v>已完成</v>
          </cell>
          <cell r="G127" t="str">
            <v>种植业基地</v>
          </cell>
          <cell r="H127" t="str">
            <v>产业发展</v>
          </cell>
          <cell r="I127" t="str">
            <v>乌夏巴什镇</v>
          </cell>
        </row>
        <row r="128">
          <cell r="D128" t="str">
            <v>叶城县2025年乌夏巴什镇农村道路建设项目</v>
          </cell>
        </row>
        <row r="128">
          <cell r="G128" t="str">
            <v>农村道路建设（通村路、通户路、小型桥梁等）</v>
          </cell>
          <cell r="H128" t="str">
            <v>乡村建设</v>
          </cell>
          <cell r="I128" t="str">
            <v>乌夏巴什镇</v>
          </cell>
        </row>
        <row r="129">
          <cell r="D129" t="str">
            <v>叶城县2025年夏合甫乡林粮间作节水项目</v>
          </cell>
        </row>
        <row r="129">
          <cell r="G129" t="str">
            <v>种植业基地</v>
          </cell>
          <cell r="H129" t="str">
            <v>产业发展</v>
          </cell>
          <cell r="I129" t="str">
            <v>夏合甫乡</v>
          </cell>
        </row>
        <row r="130">
          <cell r="D130" t="str">
            <v>叶城县2025年夏合甫乡土地碎片化建设项目</v>
          </cell>
        </row>
        <row r="130">
          <cell r="G130" t="str">
            <v>种植业基地</v>
          </cell>
          <cell r="H130" t="str">
            <v>产业发展</v>
          </cell>
          <cell r="I130" t="str">
            <v>夏合甫乡</v>
          </cell>
        </row>
        <row r="131">
          <cell r="D131" t="str">
            <v>叶城县2025年欠发达国有农场资金建设项目</v>
          </cell>
        </row>
        <row r="131">
          <cell r="G131" t="str">
            <v>种植业基地</v>
          </cell>
          <cell r="H131" t="str">
            <v>产业发展</v>
          </cell>
          <cell r="I131" t="str">
            <v>夏合甫乡园艺场（叶城县果有缘园艺有限公司）</v>
          </cell>
        </row>
        <row r="132">
          <cell r="D132" t="str">
            <v>叶城县2025年夏合甫乡产业就业园区三期项目</v>
          </cell>
        </row>
        <row r="132">
          <cell r="G132" t="str">
            <v>产业园（区）</v>
          </cell>
          <cell r="H132" t="str">
            <v>产业发展</v>
          </cell>
          <cell r="I132" t="str">
            <v>夏合甫乡3村</v>
          </cell>
        </row>
        <row r="133">
          <cell r="D133" t="str">
            <v>叶城县2025年夏合甫乡欧松板厂房建设项目</v>
          </cell>
          <cell r="E133" t="str">
            <v>需要</v>
          </cell>
          <cell r="F133" t="str">
            <v>未完成</v>
          </cell>
          <cell r="G133" t="str">
            <v>产业园（区）</v>
          </cell>
          <cell r="H133" t="str">
            <v>产业发展</v>
          </cell>
          <cell r="I133" t="str">
            <v>夏合甫乡3村</v>
          </cell>
        </row>
        <row r="134">
          <cell r="D134" t="str">
            <v>叶城县2025年夏合甫乡种植业基地配套建设项目</v>
          </cell>
          <cell r="E134" t="str">
            <v>需要</v>
          </cell>
          <cell r="F134" t="str">
            <v>已完成</v>
          </cell>
          <cell r="G134" t="str">
            <v>种植业基地</v>
          </cell>
          <cell r="H134" t="str">
            <v>产业发展</v>
          </cell>
          <cell r="I134" t="str">
            <v>夏合甫乡</v>
          </cell>
        </row>
        <row r="135">
          <cell r="D135" t="str">
            <v>叶城县夏合甫乡农村交通基础设施建设2025年中央财政以工代赈项目</v>
          </cell>
        </row>
        <row r="135">
          <cell r="G135" t="str">
            <v>以工代赈</v>
          </cell>
          <cell r="H135" t="str">
            <v>乡村建设行动</v>
          </cell>
          <cell r="I135" t="str">
            <v>夏合甫乡</v>
          </cell>
        </row>
        <row r="136">
          <cell r="D136" t="str">
            <v>叶城县2025年夏合甫乡种植业基地配套（二期）建设项目</v>
          </cell>
          <cell r="E136" t="str">
            <v>需要</v>
          </cell>
          <cell r="F136" t="str">
            <v>已完成</v>
          </cell>
          <cell r="G136" t="str">
            <v>种植业基地</v>
          </cell>
          <cell r="H136" t="str">
            <v>产业发展</v>
          </cell>
          <cell r="I136" t="str">
            <v>夏合甫乡</v>
          </cell>
        </row>
        <row r="137">
          <cell r="D137" t="str">
            <v>叶城县2025年夏合甫乡林粮间作节水（二期）项目</v>
          </cell>
        </row>
        <row r="137">
          <cell r="G137" t="str">
            <v>种植业基地</v>
          </cell>
          <cell r="H137" t="str">
            <v>产业发展</v>
          </cell>
          <cell r="I137" t="str">
            <v>夏合甫乡5村、6村</v>
          </cell>
        </row>
        <row r="138">
          <cell r="D138" t="str">
            <v>叶城县2025年夏合甫乡种植业基地配套建设（三期）项目</v>
          </cell>
        </row>
        <row r="138">
          <cell r="G138" t="str">
            <v>种植业基地</v>
          </cell>
          <cell r="H138" t="str">
            <v>产业发展</v>
          </cell>
          <cell r="I138" t="str">
            <v>夏合甫乡5村、10村、11村</v>
          </cell>
        </row>
        <row r="139">
          <cell r="D139" t="str">
            <v>叶城县2025年夏合甫乡5村稻虾共作示范区建设项目</v>
          </cell>
        </row>
        <row r="139">
          <cell r="G139" t="str">
            <v>养殖业基地</v>
          </cell>
          <cell r="H139" t="str">
            <v>产业发展</v>
          </cell>
          <cell r="I139" t="str">
            <v>夏合甫乡5村</v>
          </cell>
        </row>
        <row r="140">
          <cell r="D140" t="str">
            <v>叶城县2025年夏合甫乡5村300亩标准化虾稻共作标准化种养殖基地建设项目</v>
          </cell>
        </row>
        <row r="140">
          <cell r="H140" t="str">
            <v>产业发展</v>
          </cell>
          <cell r="I140" t="str">
            <v>夏合甫乡5村</v>
          </cell>
        </row>
        <row r="141">
          <cell r="D141" t="str">
            <v>叶城县2025年夏合甫乡5村稻虾产业路建设项目</v>
          </cell>
        </row>
        <row r="141">
          <cell r="G141" t="str">
            <v>农村道路建设（通村路、通户路、小型桥梁等）</v>
          </cell>
          <cell r="H141" t="str">
            <v>乡村建设</v>
          </cell>
          <cell r="I141" t="str">
            <v>夏合甫乡5村</v>
          </cell>
        </row>
        <row r="142">
          <cell r="D142" t="str">
            <v>叶城县2025年欠发达国有农场资金（二期）建设项目</v>
          </cell>
        </row>
        <row r="142">
          <cell r="G142" t="str">
            <v>农村道路建设（通村路、通户路、小型桥梁等）</v>
          </cell>
          <cell r="H142" t="str">
            <v>乡村建设</v>
          </cell>
          <cell r="I142" t="str">
            <v>夏合甫乡园艺场（叶城县果有缘园艺有限公司）</v>
          </cell>
        </row>
        <row r="143">
          <cell r="D143" t="str">
            <v>叶城县2025年杏病虫害防治补助项目</v>
          </cell>
        </row>
        <row r="143">
          <cell r="G143" t="str">
            <v>种植业基地</v>
          </cell>
          <cell r="H143" t="str">
            <v>产业发展</v>
          </cell>
          <cell r="I143" t="str">
            <v>伯西热克镇、棋盘乡、乌夏巴什镇、依力克其乡、宗朗乡</v>
          </cell>
        </row>
        <row r="144">
          <cell r="D144" t="str">
            <v>叶城县2025年林果业提质增效项目</v>
          </cell>
        </row>
        <row r="144">
          <cell r="G144" t="str">
            <v>种植业基地</v>
          </cell>
          <cell r="H144" t="str">
            <v>产业发展</v>
          </cell>
          <cell r="I144" t="str">
            <v>阿克塔什镇、巴仁乡、白杨镇、伯西热克镇、河园镇、江格勒斯乡、金果镇、柯克亚乡、洛克乡、棋盘乡、恰尔巴格镇、恰其库木管理区、铁提乡、吐古其乡、乌吉热克乡、乌夏巴什镇、夏合甫乡、依力克其乡、依提木孔镇、宗朗乡</v>
          </cell>
        </row>
        <row r="145">
          <cell r="D145" t="str">
            <v>叶城县2025年核桃提质增效石硫合剂涂白剂补助项目</v>
          </cell>
        </row>
        <row r="145">
          <cell r="G145" t="str">
            <v>种植业基地</v>
          </cell>
          <cell r="H145" t="str">
            <v>产业发展</v>
          </cell>
          <cell r="I145" t="str">
            <v>巴仁乡、白杨镇、伯西热克镇、河园镇、江格勒斯乡、金果镇、柯克亚乡、洛克乡、恰尔巴格镇、恰其库木管理区、铁提乡、吐古其乡、乌吉热克乡、乌夏巴什镇、夏合甫乡、依力克其乡、依提木孔镇、宗朗乡</v>
          </cell>
        </row>
        <row r="146">
          <cell r="D146" t="str">
            <v>叶城县2025年滴灌灌溉补助项目</v>
          </cell>
        </row>
        <row r="146">
          <cell r="G146" t="str">
            <v>种植业基地</v>
          </cell>
          <cell r="H146" t="str">
            <v>产业发展</v>
          </cell>
          <cell r="I146" t="str">
            <v>巴仁乡、白杨镇、伯西热克镇、江格勒斯乡、恰尔巴格镇、恰其库木管理区、铁提乡、吐古其乡、乌吉热克乡、乌夏巴什镇、夏合甫乡、依力克其乡、依提木孔镇、宗朗乡</v>
          </cell>
        </row>
        <row r="147">
          <cell r="D147" t="str">
            <v>叶城县2025年托管服务补助项目</v>
          </cell>
        </row>
        <row r="147">
          <cell r="G147" t="str">
            <v>农业社会化服务</v>
          </cell>
          <cell r="H147" t="str">
            <v>产业发展</v>
          </cell>
          <cell r="I147" t="str">
            <v>江格勒斯乡、乌夏巴什镇、依力克其乡</v>
          </cell>
        </row>
        <row r="148">
          <cell r="D148" t="str">
            <v>叶城县2025年设施农业菜苗补助</v>
          </cell>
        </row>
        <row r="148">
          <cell r="G148" t="str">
            <v>种植业基地</v>
          </cell>
          <cell r="H148" t="str">
            <v>产业发展</v>
          </cell>
          <cell r="I148" t="str">
            <v>阿克塔什镇、巴仁乡、白杨镇、伯西热克镇、河园镇、江格勒斯乡、金果镇、恰尔巴格镇、铁提乡、吐古其乡乌夏巴什镇、夏合甫乡、依力克其乡、依提木孔镇</v>
          </cell>
        </row>
        <row r="149">
          <cell r="D149" t="str">
            <v>叶城县2025年拱棚改造提升补助项目</v>
          </cell>
        </row>
        <row r="149">
          <cell r="G149" t="str">
            <v>种植业基地</v>
          </cell>
          <cell r="H149" t="str">
            <v>产业发展</v>
          </cell>
          <cell r="I149" t="str">
            <v>白杨镇、伯西热克镇、河园镇、江格勒斯乡、金果镇、铁提乡、吐古其乡、依力克其乡、依提木孔镇、宗朗乡</v>
          </cell>
        </row>
        <row r="150">
          <cell r="D150" t="str">
            <v>叶城县2025年发展家庭特色种植</v>
          </cell>
        </row>
        <row r="150">
          <cell r="G150" t="str">
            <v>种植业基地</v>
          </cell>
          <cell r="H150" t="str">
            <v>产业发展</v>
          </cell>
          <cell r="I150" t="str">
            <v>阿克塔什镇、巴仁乡、白杨镇、伯西热克镇、河园镇、江格勒斯乡、金果镇、洛克乡、棋盘乡、恰尔巴格镇、恰其库木管理区、吐古其乡、乌吉热克乡、乌夏巴什镇、夏合甫乡、依力克其乡、依提木孔镇、宗朗乡</v>
          </cell>
        </row>
        <row r="151">
          <cell r="D151" t="str">
            <v>叶城县2025年引进良种母牛补助项目</v>
          </cell>
        </row>
        <row r="151">
          <cell r="G151" t="str">
            <v>养殖业基地</v>
          </cell>
          <cell r="H151" t="str">
            <v>产业发展</v>
          </cell>
          <cell r="I151" t="str">
            <v>阿克塔什镇、巴仁乡、白杨镇、伯西热克镇、河园镇、江格勒斯乡、金果镇、柯克亚乡、洛克乡、棋盘乡、恰尔巴格镇、恰其库木管理区、铁提乡、吐古其乡、乌吉热克乡、乌夏巴什镇、夏合甫乡、依力克其乡、依提木孔镇、宗朗乡、东城区、中城区</v>
          </cell>
        </row>
        <row r="152">
          <cell r="D152" t="str">
            <v>叶城县2025年引进良种母羊补助项目</v>
          </cell>
        </row>
        <row r="152">
          <cell r="G152" t="str">
            <v>养殖业基地</v>
          </cell>
          <cell r="H152" t="str">
            <v>产业发展</v>
          </cell>
          <cell r="I152" t="str">
            <v>阿克塔什镇、巴仁乡、白杨镇、伯西热克镇、河园镇、江格勒斯乡、金果镇、柯克亚乡、洛克乡、恰尔巴格镇、恰其库木管理区、铁提乡、吐古其乡、乌吉热克乡、乌夏巴什镇、夏合甫乡、依力克其乡、依提木孔镇、宗朗乡、东城区、中城区</v>
          </cell>
        </row>
        <row r="153">
          <cell r="D153" t="str">
            <v>叶城县2025年自繁良种母牛补助项目</v>
          </cell>
        </row>
        <row r="153">
          <cell r="G153" t="str">
            <v>养殖业基地</v>
          </cell>
          <cell r="H153" t="str">
            <v>产业发展</v>
          </cell>
          <cell r="I153" t="str">
            <v>阿克塔什镇、巴仁乡、白杨镇、伯西热克镇、河园镇、江格勒斯乡、金果镇、柯克亚乡、洛克乡、棋盘乡、恰尔巴格镇、恰其库木管理区、铁提乡、吐古其乡、乌吉热克乡、乌夏巴什镇、西合休乡、夏合甫乡、依力克其乡、依提木孔镇、宗朗乡、东城区、中城区</v>
          </cell>
        </row>
        <row r="154">
          <cell r="D154" t="str">
            <v>叶城县2025年自繁良种母羊补助项目</v>
          </cell>
        </row>
        <row r="154">
          <cell r="G154" t="str">
            <v>养殖业基地</v>
          </cell>
          <cell r="H154" t="str">
            <v>产业发展</v>
          </cell>
          <cell r="I154" t="str">
            <v>阿克塔什镇、巴仁乡、白杨镇、伯西热克镇、河园镇、江格勒斯乡、金果镇、柯克亚乡、洛克乡、棋盘乡、恰尔巴格镇、恰其库木管理区、铁提乡、吐古其乡、乌吉热克乡、乌夏巴什镇、西合休乡、夏合甫乡、依力克其乡、依提木孔镇、宗朗乡、东城区、中城区</v>
          </cell>
        </row>
        <row r="155">
          <cell r="D155" t="str">
            <v>叶城县2025年鸡养殖补助项目</v>
          </cell>
        </row>
        <row r="155">
          <cell r="G155" t="str">
            <v>养殖业基地</v>
          </cell>
          <cell r="H155" t="str">
            <v>产业发展</v>
          </cell>
          <cell r="I155" t="str">
            <v>巴仁乡、白杨镇、伯西热克镇、河园镇、江格勒斯乡、金果镇、洛克乡、棋盘乡、恰尔巴格镇、恰其库木管理区、铁提乡、吐古其乡、乌夏巴什镇、夏合甫乡、依力克其乡、依提木孔镇、宗朗乡</v>
          </cell>
        </row>
        <row r="156">
          <cell r="D156" t="str">
            <v>叶城县2025年鸭养殖补助项目</v>
          </cell>
        </row>
        <row r="156">
          <cell r="G156" t="str">
            <v>养殖业基地</v>
          </cell>
          <cell r="H156" t="str">
            <v>产业发展</v>
          </cell>
          <cell r="I156" t="str">
            <v>白杨镇、伯西热克镇、河园镇、江格勒斯乡、金果镇、洛克乡、恰尔巴格镇、铁提乡、吐古其乡、乌夏巴什镇、夏合甫乡、依力克其乡、依提木孔镇</v>
          </cell>
        </row>
        <row r="157">
          <cell r="D157" t="str">
            <v>叶城县2025年鹅养殖补助项目</v>
          </cell>
        </row>
        <row r="157">
          <cell r="G157" t="str">
            <v>养殖业基地</v>
          </cell>
          <cell r="H157" t="str">
            <v>产业发展</v>
          </cell>
          <cell r="I157" t="str">
            <v>伯西热克镇、河园镇、江格勒斯乡、金果镇、洛克乡、恰尔巴格镇、恰其库木管理区、铁提乡、吐古其乡、乌夏巴什镇、夏合甫乡、依力克其乡、依提木孔镇、宗朗乡</v>
          </cell>
        </row>
        <row r="158">
          <cell r="D158" t="str">
            <v>叶城县2025年新建青贮窖补助项目</v>
          </cell>
        </row>
        <row r="158">
          <cell r="G158" t="str">
            <v>养殖业基地</v>
          </cell>
          <cell r="H158" t="str">
            <v>产业发展</v>
          </cell>
          <cell r="I158" t="str">
            <v>白杨镇、伯西热克镇、河园镇、江格勒斯乡、金果镇、洛克乡、恰尔巴格镇、吐古其乡、乌夏巴什镇、夏合甫乡、依力克其乡、依提木孔镇、宗朗乡</v>
          </cell>
        </row>
        <row r="159">
          <cell r="D159" t="str">
            <v>叶城县2025年改造青贮窖补助项目</v>
          </cell>
        </row>
        <row r="159">
          <cell r="G159" t="str">
            <v>养殖业基地</v>
          </cell>
          <cell r="H159" t="str">
            <v>产业发展</v>
          </cell>
          <cell r="I159" t="str">
            <v>白杨镇、伯西热克镇、江格勒斯乡、金果镇、恰尔巴格镇、吐古其乡、乌夏巴什镇、夏合甫乡、依提木孔镇、宗朗乡</v>
          </cell>
        </row>
        <row r="160">
          <cell r="D160" t="str">
            <v>叶城县2025年养殖圈舍设施改造补助项目</v>
          </cell>
        </row>
        <row r="160">
          <cell r="G160" t="str">
            <v>养殖业基地</v>
          </cell>
          <cell r="H160" t="str">
            <v>产业发展</v>
          </cell>
          <cell r="I160" t="str">
            <v>白杨镇、伯西热克镇、河园镇、江格勒斯乡、金果镇、柯克亚乡、棋盘乡、恰尔巴格镇、铁提乡、吐古其乡、乌夏巴什镇、夏合甫乡、依力克其乡、依提木孔镇、宗朗乡</v>
          </cell>
        </row>
        <row r="161">
          <cell r="D161" t="str">
            <v>叶城县2025年依力克其乡林粮间作节水项目</v>
          </cell>
          <cell r="E161" t="str">
            <v>需要</v>
          </cell>
          <cell r="F161" t="str">
            <v>已完成</v>
          </cell>
          <cell r="G161" t="str">
            <v>种植业基地</v>
          </cell>
          <cell r="H161" t="str">
            <v>产业发展</v>
          </cell>
          <cell r="I161" t="str">
            <v>依力克其乡14村</v>
          </cell>
        </row>
        <row r="162">
          <cell r="D162" t="str">
            <v>叶城县2025年依力克其乡种植业基地配套建设项目</v>
          </cell>
          <cell r="E162" t="str">
            <v>需要</v>
          </cell>
          <cell r="F162" t="str">
            <v>已完成</v>
          </cell>
          <cell r="G162" t="str">
            <v>种植业基地</v>
          </cell>
          <cell r="H162" t="str">
            <v>产业发展</v>
          </cell>
          <cell r="I162" t="str">
            <v>依力克其乡</v>
          </cell>
        </row>
        <row r="163">
          <cell r="D163" t="str">
            <v>叶城县2025年依力克其乡（13）村林果保鲜库及附属设施建设项目</v>
          </cell>
        </row>
        <row r="163">
          <cell r="G163" t="str">
            <v>农产品仓储保险冷链基础设施建设</v>
          </cell>
          <cell r="H163" t="str">
            <v>产业发展</v>
          </cell>
          <cell r="I163" t="str">
            <v>依力克其乡（13）村</v>
          </cell>
        </row>
        <row r="164">
          <cell r="D164" t="str">
            <v>叶城县依力克其乡农村水利基础设施提升2025年中央财政以工代赈项目</v>
          </cell>
          <cell r="E164" t="str">
            <v>需要</v>
          </cell>
          <cell r="F164" t="str">
            <v>已完成</v>
          </cell>
          <cell r="G164" t="str">
            <v>以工代赈</v>
          </cell>
          <cell r="H164" t="str">
            <v>乡村建设行动</v>
          </cell>
          <cell r="I164" t="str">
            <v>依力克其乡</v>
          </cell>
        </row>
        <row r="165">
          <cell r="D165" t="str">
            <v>叶城县2025年依力克其乡种植业基地配套（二期）建设项目</v>
          </cell>
          <cell r="E165" t="str">
            <v>需要</v>
          </cell>
          <cell r="F165" t="str">
            <v>已完成</v>
          </cell>
          <cell r="G165" t="str">
            <v>种植业基地</v>
          </cell>
          <cell r="H165" t="str">
            <v>产业发展</v>
          </cell>
          <cell r="I165" t="str">
            <v>依力克其乡</v>
          </cell>
        </row>
        <row r="166">
          <cell r="D166" t="str">
            <v>叶城县2025年依力克其乡林粮间作节水（二期）项目</v>
          </cell>
        </row>
        <row r="166">
          <cell r="G166" t="str">
            <v>种植业基地</v>
          </cell>
          <cell r="H166" t="str">
            <v>产业发展</v>
          </cell>
          <cell r="I166" t="str">
            <v>依力克其乡4村</v>
          </cell>
        </row>
        <row r="167">
          <cell r="D167" t="str">
            <v>叶城县2025年依力克其乡12村水稻田节水灌溉设施配套建设项目</v>
          </cell>
        </row>
        <row r="167">
          <cell r="G167" t="str">
            <v>水产养殖业发展</v>
          </cell>
          <cell r="H167" t="str">
            <v>产业发展</v>
          </cell>
          <cell r="I167" t="str">
            <v>依力克其乡12村</v>
          </cell>
        </row>
        <row r="168">
          <cell r="D168" t="str">
            <v>叶城县2025年依力克其乡种植业基地配套建设（三期）项目</v>
          </cell>
        </row>
        <row r="168">
          <cell r="G168" t="str">
            <v>种植业基地</v>
          </cell>
          <cell r="H168" t="str">
            <v>产业发展</v>
          </cell>
          <cell r="I168" t="str">
            <v>依力克其乡6村、7村、8村、9村</v>
          </cell>
        </row>
        <row r="169">
          <cell r="D169" t="str">
            <v>叶城县2025年依提木孔镇林粮间作节水项目</v>
          </cell>
        </row>
        <row r="169">
          <cell r="G169" t="str">
            <v>种植业基地</v>
          </cell>
          <cell r="H169" t="str">
            <v>产业发展</v>
          </cell>
          <cell r="I169" t="str">
            <v>依提木孔镇</v>
          </cell>
        </row>
        <row r="170">
          <cell r="D170" t="str">
            <v>叶城县2025年依提木孔镇土地碎片化建设项目</v>
          </cell>
        </row>
        <row r="170">
          <cell r="G170" t="str">
            <v>种植业基地</v>
          </cell>
          <cell r="H170" t="str">
            <v>产业发展</v>
          </cell>
          <cell r="I170" t="str">
            <v>依提木孔镇</v>
          </cell>
        </row>
        <row r="171">
          <cell r="D171" t="str">
            <v>叶城县2025年依提木孔镇种植业基地配套建设项目</v>
          </cell>
        </row>
        <row r="171">
          <cell r="G171" t="str">
            <v>种植业基地</v>
          </cell>
          <cell r="H171" t="str">
            <v>产业发展</v>
          </cell>
          <cell r="I171" t="str">
            <v>依提木孔镇</v>
          </cell>
        </row>
        <row r="172">
          <cell r="D172" t="str">
            <v>叶城县2025年依提木孔镇亚勒古孜巴格（7）村购置机械设备项目</v>
          </cell>
        </row>
        <row r="172">
          <cell r="G172" t="str">
            <v>农业社会化服务</v>
          </cell>
          <cell r="H172" t="str">
            <v>产业发展</v>
          </cell>
          <cell r="I172" t="str">
            <v>依提木孔镇亚勒古孜巴格（7）村</v>
          </cell>
        </row>
        <row r="173">
          <cell r="D173" t="str">
            <v>叶城县依提木孔镇种植业基地基础设施配套2025年中央财政以工代赈项目</v>
          </cell>
          <cell r="E173" t="str">
            <v>需要</v>
          </cell>
          <cell r="F173" t="str">
            <v>已完成</v>
          </cell>
          <cell r="G173" t="str">
            <v>以工代赈</v>
          </cell>
          <cell r="H173" t="str">
            <v>乡村建设行动</v>
          </cell>
          <cell r="I173" t="str">
            <v>依提木孔镇</v>
          </cell>
        </row>
        <row r="174">
          <cell r="D174" t="str">
            <v>叶城县2025年依提木孔镇高效节水项目</v>
          </cell>
        </row>
        <row r="174">
          <cell r="G174" t="str">
            <v>种植业基地</v>
          </cell>
          <cell r="H174" t="str">
            <v>产业发展</v>
          </cell>
          <cell r="I174" t="str">
            <v>依提木孔镇</v>
          </cell>
        </row>
        <row r="175">
          <cell r="D175" t="str">
            <v>叶城县2025年依提木孔镇土地碎片化（二期）建设项目</v>
          </cell>
        </row>
        <row r="175">
          <cell r="G175" t="str">
            <v>种植业基地</v>
          </cell>
          <cell r="H175" t="str">
            <v>产业发展</v>
          </cell>
          <cell r="I175" t="str">
            <v>依提木孔镇</v>
          </cell>
        </row>
        <row r="176">
          <cell r="D176" t="str">
            <v>叶城县2025年依提木孔镇核桃蛀果害虫绿色防控项目</v>
          </cell>
        </row>
        <row r="176">
          <cell r="G176" t="str">
            <v>种植业基地</v>
          </cell>
          <cell r="H176" t="str">
            <v>产业发展</v>
          </cell>
          <cell r="I176" t="str">
            <v>依提木孔镇</v>
          </cell>
        </row>
        <row r="177">
          <cell r="D177" t="str">
            <v>叶城县2025年依提木孔镇林粮间作节水（二期）项目</v>
          </cell>
        </row>
        <row r="177">
          <cell r="G177" t="str">
            <v>种植业基地</v>
          </cell>
          <cell r="H177" t="str">
            <v>产业发展</v>
          </cell>
          <cell r="I177" t="str">
            <v>依提木孔镇</v>
          </cell>
        </row>
        <row r="178">
          <cell r="D178" t="str">
            <v>叶城县2025年依提木孔镇高效节水（二期）项目</v>
          </cell>
        </row>
        <row r="178">
          <cell r="G178" t="str">
            <v>种植业基地</v>
          </cell>
          <cell r="H178" t="str">
            <v>产业发展</v>
          </cell>
          <cell r="I178" t="str">
            <v>依提木孔镇</v>
          </cell>
        </row>
        <row r="179">
          <cell r="D179" t="str">
            <v>叶城县2025年依提木孔镇14村容村貌整治项目</v>
          </cell>
        </row>
        <row r="179">
          <cell r="G179" t="str">
            <v>污水处理</v>
          </cell>
          <cell r="H179" t="str">
            <v>乡村建设</v>
          </cell>
          <cell r="I179" t="str">
            <v>依提木孔镇14村</v>
          </cell>
        </row>
        <row r="180">
          <cell r="D180" t="str">
            <v>叶城县2025年依提木孔镇道路建设项目</v>
          </cell>
        </row>
        <row r="180">
          <cell r="H180" t="str">
            <v>乡村建设</v>
          </cell>
          <cell r="I180" t="str">
            <v>依提木孔镇16村、17村、29村、25村、26村</v>
          </cell>
        </row>
        <row r="181">
          <cell r="D181" t="str">
            <v>叶城县2025年玉叶镇玉叶村抵边村牧民居住地污水处理项目</v>
          </cell>
        </row>
        <row r="181">
          <cell r="H181" t="str">
            <v>乡村建设</v>
          </cell>
          <cell r="I181" t="str">
            <v>玉叶镇玉叶村</v>
          </cell>
        </row>
        <row r="182">
          <cell r="D182" t="str">
            <v>叶城县2025年玉叶镇畜牧产品加工厂项目</v>
          </cell>
        </row>
        <row r="182">
          <cell r="H182" t="str">
            <v>产业发展</v>
          </cell>
        </row>
        <row r="183">
          <cell r="D183" t="str">
            <v>叶城县洛克乡特色产业设施林果温室种植土换填建设项目</v>
          </cell>
        </row>
        <row r="183">
          <cell r="G183" t="str">
            <v>种植业基地</v>
          </cell>
          <cell r="H183" t="str">
            <v>产业发展</v>
          </cell>
          <cell r="I183" t="str">
            <v>洛克乡</v>
          </cell>
        </row>
        <row r="184">
          <cell r="D184" t="str">
            <v>叶城县2025年宗朗乡林粮间作节水项目</v>
          </cell>
        </row>
        <row r="184">
          <cell r="G184" t="str">
            <v>种植业基地</v>
          </cell>
          <cell r="H184" t="str">
            <v>产业发展</v>
          </cell>
          <cell r="I184" t="str">
            <v>宗朗乡</v>
          </cell>
        </row>
        <row r="185">
          <cell r="D185" t="str">
            <v>叶城县2025年宗朗乡土地碎片化建设项目</v>
          </cell>
        </row>
        <row r="185">
          <cell r="G185" t="str">
            <v>种植业基地</v>
          </cell>
          <cell r="H185" t="str">
            <v>产业发展</v>
          </cell>
          <cell r="I185" t="str">
            <v>宗朗乡</v>
          </cell>
        </row>
        <row r="186">
          <cell r="D186" t="str">
            <v>叶城县2025年宗朗乡产业园区基础配套及改造提升建设项目</v>
          </cell>
        </row>
        <row r="186">
          <cell r="G186" t="str">
            <v>产地初加工和精深加工</v>
          </cell>
          <cell r="H186" t="str">
            <v>产业发展</v>
          </cell>
          <cell r="I186" t="str">
            <v>宗朗乡3村</v>
          </cell>
        </row>
        <row r="187">
          <cell r="D187" t="str">
            <v>叶城县2025年宗朗乡种植业基地配套建设项目</v>
          </cell>
          <cell r="E187" t="str">
            <v>需要</v>
          </cell>
          <cell r="F187" t="str">
            <v>已完成</v>
          </cell>
          <cell r="G187" t="str">
            <v>种植业基地</v>
          </cell>
          <cell r="H187" t="str">
            <v>产业发展</v>
          </cell>
          <cell r="I187" t="str">
            <v>宗朗乡</v>
          </cell>
        </row>
        <row r="188">
          <cell r="D188" t="str">
            <v>叶城县宗朗乡种植业基地配套设施2025年中央财政以工代赈项目</v>
          </cell>
          <cell r="E188" t="str">
            <v>需要</v>
          </cell>
          <cell r="F188" t="str">
            <v>已完成</v>
          </cell>
          <cell r="G188" t="str">
            <v>以工代赈</v>
          </cell>
          <cell r="H188" t="str">
            <v>乡村建设行动</v>
          </cell>
          <cell r="I188" t="str">
            <v>宗朗乡</v>
          </cell>
        </row>
        <row r="189">
          <cell r="D189" t="str">
            <v>叶城县2025年宗朗乡产业园区鲜食玉米加工设备采购项目</v>
          </cell>
        </row>
        <row r="189">
          <cell r="G189" t="str">
            <v>产地初加工和精深加工</v>
          </cell>
          <cell r="H189" t="str">
            <v>产业发展</v>
          </cell>
          <cell r="I189" t="str">
            <v>宗朗乡3村</v>
          </cell>
        </row>
        <row r="190">
          <cell r="D190" t="str">
            <v>叶城县2025年伯西热克镇土地碎片化建设项目</v>
          </cell>
        </row>
        <row r="190">
          <cell r="H190" t="str">
            <v>产业发展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92"/>
  <sheetViews>
    <sheetView tabSelected="1" zoomScale="85" zoomScaleNormal="85" workbookViewId="0">
      <pane xSplit="3" ySplit="6" topLeftCell="P7" activePane="bottomRight" state="frozen"/>
      <selection/>
      <selection pane="topRight"/>
      <selection pane="bottomLeft"/>
      <selection pane="bottomRight" activeCell="U7" sqref="U7"/>
    </sheetView>
  </sheetViews>
  <sheetFormatPr defaultColWidth="7" defaultRowHeight="18.75"/>
  <cols>
    <col min="1" max="1" width="8.56666666666667" style="7" customWidth="1"/>
    <col min="2" max="2" width="8.56666666666667" style="8" customWidth="1"/>
    <col min="3" max="3" width="37.1416666666667" style="9" customWidth="1"/>
    <col min="4" max="4" width="11.025" style="9" customWidth="1"/>
    <col min="5" max="5" width="11.025" style="10" customWidth="1"/>
    <col min="6" max="6" width="6.41666666666667" style="11" customWidth="1"/>
    <col min="7" max="7" width="14.1" style="10" customWidth="1"/>
    <col min="8" max="8" width="79.6416666666667" style="12" customWidth="1"/>
    <col min="9" max="9" width="12.6416666666667" style="12" customWidth="1"/>
    <col min="10" max="10" width="10.875" style="12" customWidth="1"/>
    <col min="11" max="11" width="12.3" style="11" customWidth="1"/>
    <col min="12" max="13" width="17.5" style="11" customWidth="1"/>
    <col min="14" max="14" width="14" style="11" customWidth="1"/>
    <col min="15" max="15" width="13.175" style="11" customWidth="1"/>
    <col min="16" max="16" width="11.5" style="11" customWidth="1"/>
    <col min="17" max="17" width="7.63333333333333" style="11" customWidth="1"/>
    <col min="18" max="18" width="9.18333333333333" style="11" customWidth="1"/>
    <col min="19" max="19" width="7.63333333333333" style="11" customWidth="1"/>
    <col min="20" max="20" width="13.9083333333333" style="11" customWidth="1"/>
    <col min="21" max="22" width="9.625" style="11" customWidth="1"/>
    <col min="23" max="23" width="14.6416666666667" style="10" customWidth="1"/>
    <col min="24" max="24" width="21.3166666666667" style="10" customWidth="1"/>
    <col min="25" max="25" width="13.375" style="10" customWidth="1"/>
    <col min="26" max="26" width="13.375" style="13" customWidth="1"/>
    <col min="27" max="27" width="20.7083333333333" style="10" customWidth="1"/>
    <col min="28" max="28" width="20.575" style="13" customWidth="1"/>
    <col min="29" max="29" width="10.75" style="10" customWidth="1"/>
    <col min="30" max="30" width="9.26666666666667" style="11" customWidth="1"/>
    <col min="31" max="31" width="11.75" style="10" customWidth="1"/>
    <col min="32" max="33" width="7" style="11"/>
    <col min="34" max="16370" width="7" style="2"/>
    <col min="16371" max="16384" width="7" style="14"/>
  </cols>
  <sheetData>
    <row r="1" s="2" customFormat="1" ht="31.5" spans="1:33">
      <c r="A1" s="15" t="s">
        <v>0</v>
      </c>
      <c r="B1" s="16"/>
      <c r="C1" s="17"/>
      <c r="D1" s="17"/>
      <c r="E1" s="18"/>
      <c r="F1" s="18"/>
      <c r="G1" s="18"/>
      <c r="H1" s="19"/>
      <c r="I1" s="19"/>
      <c r="J1" s="19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58"/>
      <c r="AA1" s="59"/>
      <c r="AB1" s="13"/>
      <c r="AC1" s="60"/>
      <c r="AD1" s="61"/>
      <c r="AE1" s="10"/>
      <c r="AF1" s="11"/>
      <c r="AG1" s="11"/>
    </row>
    <row r="2" s="3" customFormat="1" spans="1:33">
      <c r="A2" s="20" t="s">
        <v>1</v>
      </c>
      <c r="B2" s="20"/>
      <c r="C2" s="21"/>
      <c r="D2" s="21"/>
      <c r="E2" s="22"/>
      <c r="F2" s="22"/>
      <c r="G2" s="22"/>
      <c r="H2" s="23"/>
      <c r="I2" s="23"/>
      <c r="J2" s="23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55"/>
      <c r="W2" s="55"/>
      <c r="X2" s="55"/>
      <c r="Y2" s="55"/>
      <c r="Z2" s="62"/>
      <c r="AA2" s="63"/>
      <c r="AB2" s="13"/>
      <c r="AC2" s="64"/>
      <c r="AD2" s="65"/>
      <c r="AE2" s="66"/>
      <c r="AF2" s="54"/>
      <c r="AG2" s="54"/>
    </row>
    <row r="3" s="4" customFormat="1" ht="14.25" spans="1:33">
      <c r="A3" s="24" t="s">
        <v>2</v>
      </c>
      <c r="B3" s="24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46" t="s">
        <v>10</v>
      </c>
      <c r="J3" s="46" t="s">
        <v>11</v>
      </c>
      <c r="K3" s="47" t="s">
        <v>12</v>
      </c>
      <c r="L3" s="48" t="s">
        <v>13</v>
      </c>
      <c r="M3" s="48"/>
      <c r="N3" s="48"/>
      <c r="O3" s="48"/>
      <c r="P3" s="48"/>
      <c r="Q3" s="48"/>
      <c r="R3" s="48"/>
      <c r="S3" s="48"/>
      <c r="T3" s="48"/>
      <c r="U3" s="48"/>
      <c r="V3" s="48"/>
      <c r="W3" s="25" t="s">
        <v>14</v>
      </c>
      <c r="X3" s="25" t="s">
        <v>15</v>
      </c>
      <c r="Y3" s="67" t="s">
        <v>16</v>
      </c>
      <c r="Z3" s="68"/>
      <c r="AA3" s="69" t="s">
        <v>17</v>
      </c>
      <c r="AB3" s="25" t="s">
        <v>18</v>
      </c>
      <c r="AC3" s="25" t="s">
        <v>19</v>
      </c>
      <c r="AD3" s="25" t="s">
        <v>20</v>
      </c>
      <c r="AE3" s="66"/>
      <c r="AF3" s="66"/>
      <c r="AG3" s="66"/>
    </row>
    <row r="4" s="4" customFormat="1" ht="14.25" spans="1:33">
      <c r="A4" s="24"/>
      <c r="B4" s="24"/>
      <c r="C4" s="26"/>
      <c r="D4" s="26"/>
      <c r="E4" s="26"/>
      <c r="F4" s="26"/>
      <c r="G4" s="26"/>
      <c r="H4" s="26"/>
      <c r="I4" s="46"/>
      <c r="J4" s="46"/>
      <c r="K4" s="49"/>
      <c r="L4" s="48" t="s">
        <v>21</v>
      </c>
      <c r="M4" s="48" t="s">
        <v>22</v>
      </c>
      <c r="N4" s="48"/>
      <c r="O4" s="48"/>
      <c r="P4" s="48"/>
      <c r="Q4" s="48"/>
      <c r="R4" s="48"/>
      <c r="S4" s="48"/>
      <c r="T4" s="48" t="s">
        <v>23</v>
      </c>
      <c r="U4" s="48" t="s">
        <v>24</v>
      </c>
      <c r="V4" s="48" t="s">
        <v>25</v>
      </c>
      <c r="W4" s="26"/>
      <c r="X4" s="26"/>
      <c r="Y4" s="70"/>
      <c r="Z4" s="71"/>
      <c r="AA4" s="72"/>
      <c r="AB4" s="26"/>
      <c r="AC4" s="26"/>
      <c r="AD4" s="26"/>
      <c r="AE4" s="66"/>
      <c r="AF4" s="66"/>
      <c r="AG4" s="66"/>
    </row>
    <row r="5" s="4" customFormat="1" ht="42.75" spans="1:33">
      <c r="A5" s="24"/>
      <c r="B5" s="24"/>
      <c r="C5" s="27"/>
      <c r="D5" s="27"/>
      <c r="E5" s="27"/>
      <c r="F5" s="27"/>
      <c r="G5" s="27"/>
      <c r="H5" s="27"/>
      <c r="I5" s="46"/>
      <c r="J5" s="46"/>
      <c r="K5" s="50"/>
      <c r="L5" s="48"/>
      <c r="M5" s="48" t="s">
        <v>26</v>
      </c>
      <c r="N5" s="48" t="s">
        <v>27</v>
      </c>
      <c r="O5" s="48" t="s">
        <v>28</v>
      </c>
      <c r="P5" s="48" t="s">
        <v>29</v>
      </c>
      <c r="Q5" s="48" t="s">
        <v>30</v>
      </c>
      <c r="R5" s="48" t="s">
        <v>31</v>
      </c>
      <c r="S5" s="48" t="s">
        <v>32</v>
      </c>
      <c r="T5" s="48"/>
      <c r="U5" s="48"/>
      <c r="V5" s="48"/>
      <c r="W5" s="27"/>
      <c r="X5" s="27"/>
      <c r="Y5" s="48" t="s">
        <v>33</v>
      </c>
      <c r="Z5" s="73" t="s">
        <v>34</v>
      </c>
      <c r="AA5" s="74"/>
      <c r="AB5" s="27"/>
      <c r="AC5" s="27"/>
      <c r="AD5" s="27"/>
      <c r="AE5" s="66"/>
      <c r="AF5" s="66"/>
      <c r="AG5" s="66"/>
    </row>
    <row r="6" s="5" customFormat="1" ht="35" customHeight="1" spans="1:33">
      <c r="A6" s="28"/>
      <c r="B6" s="29"/>
      <c r="C6" s="30"/>
      <c r="D6" s="30"/>
      <c r="E6" s="31"/>
      <c r="F6" s="31"/>
      <c r="G6" s="31"/>
      <c r="H6" s="32"/>
      <c r="I6" s="32"/>
      <c r="J6" s="32"/>
      <c r="K6" s="31">
        <f>SUM(K7:K192)</f>
        <v>105441.158565</v>
      </c>
      <c r="L6" s="31">
        <f>SUM(L7:L192)</f>
        <v>97428</v>
      </c>
      <c r="M6" s="31">
        <f>SUM(M7:M192)</f>
        <v>97149</v>
      </c>
      <c r="N6" s="31">
        <f>SUM(N7:N192)</f>
        <v>90638</v>
      </c>
      <c r="O6" s="31">
        <f t="shared" ref="O6:W6" si="0">SUM(O7:O192)</f>
        <v>4083</v>
      </c>
      <c r="P6" s="31">
        <f t="shared" si="0"/>
        <v>2298</v>
      </c>
      <c r="Q6" s="31">
        <f t="shared" si="0"/>
        <v>130</v>
      </c>
      <c r="R6" s="31">
        <f t="shared" si="0"/>
        <v>0</v>
      </c>
      <c r="S6" s="31">
        <f t="shared" si="0"/>
        <v>0</v>
      </c>
      <c r="T6" s="31">
        <f t="shared" si="0"/>
        <v>0</v>
      </c>
      <c r="U6" s="31">
        <f t="shared" si="0"/>
        <v>0</v>
      </c>
      <c r="V6" s="31">
        <f t="shared" si="0"/>
        <v>279</v>
      </c>
      <c r="W6" s="31">
        <f t="shared" si="0"/>
        <v>83311.415567</v>
      </c>
      <c r="X6" s="56">
        <f>W6/L6</f>
        <v>0.855107521113028</v>
      </c>
      <c r="Y6" s="31"/>
      <c r="Z6" s="75"/>
      <c r="AA6" s="31"/>
      <c r="AB6" s="76"/>
      <c r="AC6" s="30"/>
      <c r="AD6" s="31"/>
      <c r="AE6" s="77"/>
      <c r="AF6" s="77"/>
      <c r="AG6" s="77"/>
    </row>
    <row r="7" s="6" customFormat="1" ht="52" customHeight="1" spans="1:33">
      <c r="A7" s="33">
        <v>1</v>
      </c>
      <c r="B7" s="34" t="s">
        <v>35</v>
      </c>
      <c r="C7" s="35" t="s">
        <v>36</v>
      </c>
      <c r="D7" s="35" t="s">
        <v>37</v>
      </c>
      <c r="E7" s="35" t="s">
        <v>38</v>
      </c>
      <c r="F7" s="36" t="s">
        <v>39</v>
      </c>
      <c r="G7" s="36" t="str">
        <f>VLOOKUP(C7,[1]表!$D:$I,6,0)</f>
        <v>阿克塔什镇</v>
      </c>
      <c r="H7" s="37" t="s">
        <v>40</v>
      </c>
      <c r="I7" s="35" t="s">
        <v>41</v>
      </c>
      <c r="J7" s="51">
        <v>1000</v>
      </c>
      <c r="K7" s="52">
        <v>960</v>
      </c>
      <c r="L7" s="52">
        <f>M7+T7+U7+V7</f>
        <v>840</v>
      </c>
      <c r="M7" s="52">
        <f>SUM(N7:S7)</f>
        <v>840</v>
      </c>
      <c r="N7" s="52">
        <v>840</v>
      </c>
      <c r="O7" s="52"/>
      <c r="P7" s="52"/>
      <c r="Q7" s="52"/>
      <c r="R7" s="52"/>
      <c r="S7" s="52"/>
      <c r="T7" s="52"/>
      <c r="U7" s="52"/>
      <c r="V7" s="52"/>
      <c r="W7" s="35">
        <v>701.952018</v>
      </c>
      <c r="X7" s="57">
        <f>W7/L7</f>
        <v>0.835657164285714</v>
      </c>
      <c r="Y7" s="35" t="s">
        <v>42</v>
      </c>
      <c r="Z7" s="78">
        <v>1</v>
      </c>
      <c r="AA7" s="78" t="s">
        <v>43</v>
      </c>
      <c r="AB7" s="79" t="s">
        <v>44</v>
      </c>
      <c r="AC7" s="80" t="s">
        <v>45</v>
      </c>
      <c r="AD7" s="81"/>
      <c r="AE7" s="54"/>
      <c r="AF7" s="54"/>
      <c r="AG7" s="54"/>
    </row>
    <row r="8" s="6" customFormat="1" ht="52" customHeight="1" spans="1:33">
      <c r="A8" s="33">
        <v>2</v>
      </c>
      <c r="B8" s="34" t="s">
        <v>46</v>
      </c>
      <c r="C8" s="35" t="s">
        <v>47</v>
      </c>
      <c r="D8" s="35" t="s">
        <v>37</v>
      </c>
      <c r="E8" s="35" t="s">
        <v>48</v>
      </c>
      <c r="F8" s="36" t="s">
        <v>39</v>
      </c>
      <c r="G8" s="36" t="str">
        <f>VLOOKUP(C8,[1]表!$D:$I,6,0)</f>
        <v>阿克塔什镇</v>
      </c>
      <c r="H8" s="38" t="s">
        <v>49</v>
      </c>
      <c r="I8" s="53" t="s">
        <v>50</v>
      </c>
      <c r="J8" s="51">
        <v>591</v>
      </c>
      <c r="K8" s="52">
        <v>80</v>
      </c>
      <c r="L8" s="52">
        <f t="shared" ref="L8:L39" si="1">M8+T8+U8+V8</f>
        <v>78.87</v>
      </c>
      <c r="M8" s="52">
        <f t="shared" ref="M8:M39" si="2">SUM(N8:S8)</f>
        <v>78.87</v>
      </c>
      <c r="N8" s="52">
        <v>78.87</v>
      </c>
      <c r="O8" s="52"/>
      <c r="P8" s="52"/>
      <c r="Q8" s="52"/>
      <c r="R8" s="52"/>
      <c r="S8" s="52"/>
      <c r="T8" s="52"/>
      <c r="U8" s="52"/>
      <c r="V8" s="52"/>
      <c r="W8" s="35">
        <v>63.096</v>
      </c>
      <c r="X8" s="57">
        <f t="shared" ref="X8:X39" si="3">W8/L8</f>
        <v>0.8</v>
      </c>
      <c r="Y8" s="35" t="s">
        <v>42</v>
      </c>
      <c r="Z8" s="78">
        <v>1</v>
      </c>
      <c r="AA8" s="78" t="s">
        <v>43</v>
      </c>
      <c r="AB8" s="79" t="s">
        <v>51</v>
      </c>
      <c r="AC8" s="80" t="s">
        <v>45</v>
      </c>
      <c r="AD8" s="81"/>
      <c r="AE8" s="54"/>
      <c r="AF8" s="54"/>
      <c r="AG8" s="54"/>
    </row>
    <row r="9" s="6" customFormat="1" ht="52" customHeight="1" spans="1:33">
      <c r="A9" s="33">
        <v>3</v>
      </c>
      <c r="B9" s="34" t="s">
        <v>52</v>
      </c>
      <c r="C9" s="35" t="s">
        <v>53</v>
      </c>
      <c r="D9" s="35" t="s">
        <v>37</v>
      </c>
      <c r="E9" s="35" t="s">
        <v>48</v>
      </c>
      <c r="F9" s="36" t="s">
        <v>39</v>
      </c>
      <c r="G9" s="36" t="str">
        <f>VLOOKUP(C9,[1]表!$D:$I,6,0)</f>
        <v>阿克塔什镇</v>
      </c>
      <c r="H9" s="38" t="s">
        <v>54</v>
      </c>
      <c r="I9" s="35" t="s">
        <v>55</v>
      </c>
      <c r="J9" s="51">
        <v>1</v>
      </c>
      <c r="K9" s="52">
        <v>300</v>
      </c>
      <c r="L9" s="52">
        <f t="shared" si="1"/>
        <v>285</v>
      </c>
      <c r="M9" s="52">
        <f t="shared" si="2"/>
        <v>285</v>
      </c>
      <c r="N9" s="52">
        <v>285</v>
      </c>
      <c r="O9" s="52"/>
      <c r="P9" s="52"/>
      <c r="Q9" s="52"/>
      <c r="R9" s="52"/>
      <c r="S9" s="52"/>
      <c r="T9" s="52"/>
      <c r="U9" s="52"/>
      <c r="V9" s="52"/>
      <c r="W9" s="35">
        <v>284.7</v>
      </c>
      <c r="X9" s="57">
        <f t="shared" si="3"/>
        <v>0.998947368421052</v>
      </c>
      <c r="Y9" s="35" t="s">
        <v>42</v>
      </c>
      <c r="Z9" s="78">
        <v>1</v>
      </c>
      <c r="AA9" s="78" t="s">
        <v>43</v>
      </c>
      <c r="AB9" s="79" t="s">
        <v>56</v>
      </c>
      <c r="AC9" s="80" t="s">
        <v>57</v>
      </c>
      <c r="AD9" s="81"/>
      <c r="AE9" s="54"/>
      <c r="AF9" s="54"/>
      <c r="AG9" s="54"/>
    </row>
    <row r="10" s="6" customFormat="1" ht="52" customHeight="1" spans="1:33">
      <c r="A10" s="33">
        <v>4</v>
      </c>
      <c r="B10" s="34" t="s">
        <v>58</v>
      </c>
      <c r="C10" s="35" t="s">
        <v>59</v>
      </c>
      <c r="D10" s="35" t="s">
        <v>37</v>
      </c>
      <c r="E10" s="35" t="s">
        <v>48</v>
      </c>
      <c r="F10" s="36" t="s">
        <v>39</v>
      </c>
      <c r="G10" s="36" t="str">
        <f>VLOOKUP(C10,[1]表!$D:$I,6,0)</f>
        <v>林场</v>
      </c>
      <c r="H10" s="37" t="s">
        <v>60</v>
      </c>
      <c r="I10" s="35" t="s">
        <v>50</v>
      </c>
      <c r="J10" s="51">
        <v>280</v>
      </c>
      <c r="K10" s="52">
        <v>85</v>
      </c>
      <c r="L10" s="52">
        <f t="shared" si="1"/>
        <v>83.7</v>
      </c>
      <c r="M10" s="52">
        <f t="shared" si="2"/>
        <v>83.7</v>
      </c>
      <c r="N10" s="52">
        <v>83.7</v>
      </c>
      <c r="O10" s="52"/>
      <c r="P10" s="52"/>
      <c r="Q10" s="52"/>
      <c r="R10" s="52"/>
      <c r="S10" s="52"/>
      <c r="T10" s="52"/>
      <c r="U10" s="52"/>
      <c r="V10" s="52"/>
      <c r="W10" s="35">
        <v>83.7</v>
      </c>
      <c r="X10" s="57">
        <f t="shared" si="3"/>
        <v>1</v>
      </c>
      <c r="Y10" s="35" t="s">
        <v>42</v>
      </c>
      <c r="Z10" s="78">
        <v>1</v>
      </c>
      <c r="AA10" s="78" t="s">
        <v>61</v>
      </c>
      <c r="AB10" s="79" t="s">
        <v>51</v>
      </c>
      <c r="AC10" s="80" t="s">
        <v>45</v>
      </c>
      <c r="AD10" s="81"/>
      <c r="AE10" s="54"/>
      <c r="AF10" s="54"/>
      <c r="AG10" s="54"/>
    </row>
    <row r="11" s="6" customFormat="1" ht="52" customHeight="1" spans="1:33">
      <c r="A11" s="33">
        <v>5</v>
      </c>
      <c r="B11" s="34" t="s">
        <v>62</v>
      </c>
      <c r="C11" s="35" t="s">
        <v>63</v>
      </c>
      <c r="D11" s="35" t="s">
        <v>64</v>
      </c>
      <c r="E11" s="35" t="s">
        <v>65</v>
      </c>
      <c r="F11" s="36" t="s">
        <v>39</v>
      </c>
      <c r="G11" s="36" t="str">
        <f>VLOOKUP(C11,[1]表!$D:$I,6,0)</f>
        <v>林场</v>
      </c>
      <c r="H11" s="37" t="s">
        <v>66</v>
      </c>
      <c r="I11" s="35" t="s">
        <v>55</v>
      </c>
      <c r="J11" s="51">
        <v>3</v>
      </c>
      <c r="K11" s="52">
        <v>225</v>
      </c>
      <c r="L11" s="52">
        <f t="shared" si="1"/>
        <v>220.273522</v>
      </c>
      <c r="M11" s="52">
        <f t="shared" si="2"/>
        <v>220.273522</v>
      </c>
      <c r="N11" s="52">
        <v>220.273522</v>
      </c>
      <c r="O11" s="52"/>
      <c r="P11" s="52"/>
      <c r="Q11" s="52"/>
      <c r="R11" s="52"/>
      <c r="S11" s="52"/>
      <c r="T11" s="52"/>
      <c r="U11" s="52"/>
      <c r="V11" s="52"/>
      <c r="W11" s="35">
        <v>220.048522</v>
      </c>
      <c r="X11" s="57">
        <f t="shared" si="3"/>
        <v>0.998978542686579</v>
      </c>
      <c r="Y11" s="35" t="s">
        <v>42</v>
      </c>
      <c r="Z11" s="78">
        <v>1</v>
      </c>
      <c r="AA11" s="78" t="s">
        <v>61</v>
      </c>
      <c r="AB11" s="79" t="s">
        <v>56</v>
      </c>
      <c r="AC11" s="80" t="s">
        <v>45</v>
      </c>
      <c r="AD11" s="81"/>
      <c r="AE11" s="54"/>
      <c r="AF11" s="54"/>
      <c r="AG11" s="54"/>
    </row>
    <row r="12" s="6" customFormat="1" ht="52" customHeight="1" spans="1:33">
      <c r="A12" s="33">
        <v>6</v>
      </c>
      <c r="B12" s="34" t="s">
        <v>67</v>
      </c>
      <c r="C12" s="35" t="s">
        <v>68</v>
      </c>
      <c r="D12" s="35" t="s">
        <v>37</v>
      </c>
      <c r="E12" s="35" t="s">
        <v>48</v>
      </c>
      <c r="F12" s="36" t="s">
        <v>39</v>
      </c>
      <c r="G12" s="36" t="str">
        <f>VLOOKUP(C12,[1]表!$D:$I,6,0)</f>
        <v>巴仁乡1村、2村、4村</v>
      </c>
      <c r="H12" s="37" t="s">
        <v>69</v>
      </c>
      <c r="I12" s="35" t="s">
        <v>50</v>
      </c>
      <c r="J12" s="51">
        <v>2200</v>
      </c>
      <c r="K12" s="52">
        <v>396</v>
      </c>
      <c r="L12" s="52">
        <f t="shared" si="1"/>
        <v>389.701939</v>
      </c>
      <c r="M12" s="52">
        <f t="shared" si="2"/>
        <v>389.701939</v>
      </c>
      <c r="N12" s="52">
        <v>389.701939</v>
      </c>
      <c r="O12" s="52"/>
      <c r="P12" s="52"/>
      <c r="Q12" s="52"/>
      <c r="R12" s="52"/>
      <c r="S12" s="52"/>
      <c r="T12" s="52"/>
      <c r="U12" s="52"/>
      <c r="V12" s="52"/>
      <c r="W12" s="35">
        <v>389.701939</v>
      </c>
      <c r="X12" s="57">
        <f t="shared" si="3"/>
        <v>1</v>
      </c>
      <c r="Y12" s="35" t="s">
        <v>42</v>
      </c>
      <c r="Z12" s="78">
        <v>1</v>
      </c>
      <c r="AA12" s="78" t="s">
        <v>70</v>
      </c>
      <c r="AB12" s="79" t="s">
        <v>71</v>
      </c>
      <c r="AC12" s="80" t="s">
        <v>57</v>
      </c>
      <c r="AD12" s="81"/>
      <c r="AE12" s="54"/>
      <c r="AF12" s="54"/>
      <c r="AG12" s="54"/>
    </row>
    <row r="13" s="6" customFormat="1" ht="52" customHeight="1" spans="1:33">
      <c r="A13" s="33">
        <v>7</v>
      </c>
      <c r="B13" s="34" t="s">
        <v>72</v>
      </c>
      <c r="C13" s="35" t="s">
        <v>73</v>
      </c>
      <c r="D13" s="35" t="s">
        <v>37</v>
      </c>
      <c r="E13" s="35" t="s">
        <v>74</v>
      </c>
      <c r="F13" s="36" t="s">
        <v>39</v>
      </c>
      <c r="G13" s="36" t="str">
        <f>VLOOKUP(C13,[1]表!$D:$I,6,0)</f>
        <v>巴仁乡6村</v>
      </c>
      <c r="H13" s="37" t="s">
        <v>75</v>
      </c>
      <c r="I13" s="35" t="s">
        <v>76</v>
      </c>
      <c r="J13" s="51">
        <v>1</v>
      </c>
      <c r="K13" s="52">
        <v>270</v>
      </c>
      <c r="L13" s="52">
        <f t="shared" si="1"/>
        <v>270</v>
      </c>
      <c r="M13" s="52">
        <f t="shared" si="2"/>
        <v>270</v>
      </c>
      <c r="N13" s="52">
        <v>270</v>
      </c>
      <c r="O13" s="52"/>
      <c r="P13" s="52"/>
      <c r="Q13" s="52"/>
      <c r="R13" s="52"/>
      <c r="S13" s="52"/>
      <c r="T13" s="52"/>
      <c r="U13" s="52"/>
      <c r="V13" s="52"/>
      <c r="W13" s="35">
        <v>227.39098</v>
      </c>
      <c r="X13" s="57">
        <f t="shared" si="3"/>
        <v>0.842188814814815</v>
      </c>
      <c r="Y13" s="35" t="s">
        <v>42</v>
      </c>
      <c r="Z13" s="78">
        <v>1</v>
      </c>
      <c r="AA13" s="78" t="s">
        <v>70</v>
      </c>
      <c r="AB13" s="79" t="s">
        <v>44</v>
      </c>
      <c r="AC13" s="80" t="s">
        <v>45</v>
      </c>
      <c r="AD13" s="81"/>
      <c r="AE13" s="54"/>
      <c r="AF13" s="54"/>
      <c r="AG13" s="54"/>
    </row>
    <row r="14" s="6" customFormat="1" ht="52" customHeight="1" spans="1:33">
      <c r="A14" s="33">
        <v>8</v>
      </c>
      <c r="B14" s="39" t="s">
        <v>77</v>
      </c>
      <c r="C14" s="35" t="s">
        <v>78</v>
      </c>
      <c r="D14" s="35" t="s">
        <v>37</v>
      </c>
      <c r="E14" s="35" t="s">
        <v>48</v>
      </c>
      <c r="F14" s="36" t="s">
        <v>39</v>
      </c>
      <c r="G14" s="36" t="str">
        <f>VLOOKUP(C14,[1]表!$D:$I,6,0)</f>
        <v>巴仁乡10村</v>
      </c>
      <c r="H14" s="37" t="s">
        <v>79</v>
      </c>
      <c r="I14" s="35" t="s">
        <v>76</v>
      </c>
      <c r="J14" s="51">
        <v>1</v>
      </c>
      <c r="K14" s="52">
        <v>120</v>
      </c>
      <c r="L14" s="52">
        <f t="shared" si="1"/>
        <v>102.482267</v>
      </c>
      <c r="M14" s="52">
        <f t="shared" si="2"/>
        <v>102.482267</v>
      </c>
      <c r="N14" s="52">
        <v>102.482267</v>
      </c>
      <c r="O14" s="52"/>
      <c r="P14" s="52"/>
      <c r="Q14" s="52"/>
      <c r="R14" s="52"/>
      <c r="S14" s="52"/>
      <c r="T14" s="52"/>
      <c r="U14" s="52"/>
      <c r="V14" s="52"/>
      <c r="W14" s="35">
        <v>102.482267</v>
      </c>
      <c r="X14" s="57">
        <f t="shared" si="3"/>
        <v>1</v>
      </c>
      <c r="Y14" s="35" t="s">
        <v>42</v>
      </c>
      <c r="Z14" s="78">
        <v>1</v>
      </c>
      <c r="AA14" s="78" t="s">
        <v>70</v>
      </c>
      <c r="AB14" s="79" t="s">
        <v>71</v>
      </c>
      <c r="AC14" s="80" t="s">
        <v>45</v>
      </c>
      <c r="AD14" s="81"/>
      <c r="AE14" s="54"/>
      <c r="AF14" s="54"/>
      <c r="AG14" s="54"/>
    </row>
    <row r="15" s="6" customFormat="1" ht="52" customHeight="1" spans="1:33">
      <c r="A15" s="33">
        <v>9</v>
      </c>
      <c r="B15" s="34" t="s">
        <v>80</v>
      </c>
      <c r="C15" s="35" t="s">
        <v>81</v>
      </c>
      <c r="D15" s="35" t="s">
        <v>37</v>
      </c>
      <c r="E15" s="35" t="s">
        <v>48</v>
      </c>
      <c r="F15" s="36" t="s">
        <v>39</v>
      </c>
      <c r="G15" s="36" t="str">
        <f>VLOOKUP(C15,[1]表!$D:$I,6,0)</f>
        <v>巴仁乡</v>
      </c>
      <c r="H15" s="37" t="s">
        <v>82</v>
      </c>
      <c r="I15" s="35" t="s">
        <v>55</v>
      </c>
      <c r="J15" s="51">
        <v>4</v>
      </c>
      <c r="K15" s="52">
        <v>300</v>
      </c>
      <c r="L15" s="52">
        <f t="shared" si="1"/>
        <v>300</v>
      </c>
      <c r="M15" s="52">
        <f t="shared" si="2"/>
        <v>300</v>
      </c>
      <c r="N15" s="52">
        <v>300</v>
      </c>
      <c r="O15" s="52"/>
      <c r="P15" s="52"/>
      <c r="Q15" s="52"/>
      <c r="R15" s="52"/>
      <c r="S15" s="52"/>
      <c r="T15" s="52"/>
      <c r="U15" s="52"/>
      <c r="V15" s="52"/>
      <c r="W15" s="35">
        <v>282.625234</v>
      </c>
      <c r="X15" s="57">
        <f t="shared" si="3"/>
        <v>0.942084113333333</v>
      </c>
      <c r="Y15" s="35" t="s">
        <v>42</v>
      </c>
      <c r="Z15" s="78">
        <v>1</v>
      </c>
      <c r="AA15" s="78" t="s">
        <v>70</v>
      </c>
      <c r="AB15" s="79" t="s">
        <v>56</v>
      </c>
      <c r="AC15" s="80" t="s">
        <v>45</v>
      </c>
      <c r="AD15" s="81"/>
      <c r="AE15" s="54"/>
      <c r="AF15" s="54"/>
      <c r="AG15" s="54"/>
    </row>
    <row r="16" s="6" customFormat="1" ht="52" customHeight="1" spans="1:33">
      <c r="A16" s="33">
        <v>10</v>
      </c>
      <c r="B16" s="34" t="s">
        <v>83</v>
      </c>
      <c r="C16" s="35" t="s">
        <v>84</v>
      </c>
      <c r="D16" s="35" t="s">
        <v>64</v>
      </c>
      <c r="E16" s="35" t="s">
        <v>85</v>
      </c>
      <c r="F16" s="36" t="s">
        <v>39</v>
      </c>
      <c r="G16" s="36" t="str">
        <f>VLOOKUP(C16,[1]表!$D:$I,6,0)</f>
        <v>巴仁乡</v>
      </c>
      <c r="H16" s="37" t="s">
        <v>86</v>
      </c>
      <c r="I16" s="35" t="s">
        <v>76</v>
      </c>
      <c r="J16" s="51">
        <v>3</v>
      </c>
      <c r="K16" s="52">
        <v>80</v>
      </c>
      <c r="L16" s="52">
        <f t="shared" si="1"/>
        <v>71.670508</v>
      </c>
      <c r="M16" s="52">
        <f t="shared" si="2"/>
        <v>71.670508</v>
      </c>
      <c r="N16" s="52">
        <v>71.670508</v>
      </c>
      <c r="O16" s="52"/>
      <c r="P16" s="52"/>
      <c r="Q16" s="52"/>
      <c r="R16" s="52"/>
      <c r="S16" s="52"/>
      <c r="T16" s="52"/>
      <c r="U16" s="52"/>
      <c r="V16" s="52"/>
      <c r="W16" s="35">
        <v>71.670508</v>
      </c>
      <c r="X16" s="57">
        <f t="shared" si="3"/>
        <v>1</v>
      </c>
      <c r="Y16" s="35" t="s">
        <v>42</v>
      </c>
      <c r="Z16" s="78">
        <v>1</v>
      </c>
      <c r="AA16" s="78" t="s">
        <v>70</v>
      </c>
      <c r="AB16" s="79" t="s">
        <v>87</v>
      </c>
      <c r="AC16" s="80" t="s">
        <v>45</v>
      </c>
      <c r="AD16" s="81"/>
      <c r="AE16" s="54"/>
      <c r="AF16" s="54"/>
      <c r="AG16" s="54"/>
    </row>
    <row r="17" s="6" customFormat="1" ht="52" customHeight="1" spans="1:33">
      <c r="A17" s="33">
        <v>11</v>
      </c>
      <c r="B17" s="34" t="s">
        <v>88</v>
      </c>
      <c r="C17" s="35" t="s">
        <v>89</v>
      </c>
      <c r="D17" s="35" t="s">
        <v>64</v>
      </c>
      <c r="E17" s="35" t="s">
        <v>48</v>
      </c>
      <c r="F17" s="36" t="s">
        <v>39</v>
      </c>
      <c r="G17" s="36" t="str">
        <f>VLOOKUP(C17,[1]表!$D:$I,6,0)</f>
        <v>巴仁乡</v>
      </c>
      <c r="H17" s="38" t="s">
        <v>90</v>
      </c>
      <c r="I17" s="53" t="s">
        <v>76</v>
      </c>
      <c r="J17" s="51">
        <v>2</v>
      </c>
      <c r="K17" s="52">
        <v>387</v>
      </c>
      <c r="L17" s="52">
        <f t="shared" si="1"/>
        <v>372</v>
      </c>
      <c r="M17" s="52">
        <f t="shared" si="2"/>
        <v>372</v>
      </c>
      <c r="N17" s="52"/>
      <c r="O17" s="52"/>
      <c r="P17" s="52">
        <v>372</v>
      </c>
      <c r="Q17" s="52"/>
      <c r="R17" s="52"/>
      <c r="S17" s="52"/>
      <c r="T17" s="52"/>
      <c r="U17" s="52"/>
      <c r="V17" s="52"/>
      <c r="W17" s="35">
        <v>356.468658</v>
      </c>
      <c r="X17" s="57">
        <f t="shared" si="3"/>
        <v>0.958249080645161</v>
      </c>
      <c r="Y17" s="35" t="s">
        <v>42</v>
      </c>
      <c r="Z17" s="78">
        <v>1</v>
      </c>
      <c r="AA17" s="78" t="s">
        <v>70</v>
      </c>
      <c r="AB17" s="79" t="s">
        <v>91</v>
      </c>
      <c r="AC17" s="80" t="s">
        <v>45</v>
      </c>
      <c r="AD17" s="81"/>
      <c r="AE17" s="54"/>
      <c r="AF17" s="54"/>
      <c r="AG17" s="54"/>
    </row>
    <row r="18" s="6" customFormat="1" ht="52" customHeight="1" spans="1:33">
      <c r="A18" s="33">
        <v>12</v>
      </c>
      <c r="B18" s="39" t="s">
        <v>67</v>
      </c>
      <c r="C18" s="35" t="s">
        <v>92</v>
      </c>
      <c r="D18" s="35" t="s">
        <v>37</v>
      </c>
      <c r="E18" s="35" t="s">
        <v>48</v>
      </c>
      <c r="F18" s="36" t="s">
        <v>39</v>
      </c>
      <c r="G18" s="36" t="str">
        <f>VLOOKUP(C18,[1]表!$D:$I,6,0)</f>
        <v>巴仁乡</v>
      </c>
      <c r="H18" s="38" t="s">
        <v>93</v>
      </c>
      <c r="I18" s="35" t="s">
        <v>50</v>
      </c>
      <c r="J18" s="51">
        <v>1500</v>
      </c>
      <c r="K18" s="52">
        <v>270</v>
      </c>
      <c r="L18" s="52">
        <f t="shared" si="1"/>
        <v>263</v>
      </c>
      <c r="M18" s="52">
        <f t="shared" si="2"/>
        <v>263</v>
      </c>
      <c r="N18" s="52">
        <v>263</v>
      </c>
      <c r="O18" s="52"/>
      <c r="P18" s="52"/>
      <c r="Q18" s="52"/>
      <c r="R18" s="52"/>
      <c r="S18" s="52"/>
      <c r="T18" s="52"/>
      <c r="U18" s="52"/>
      <c r="V18" s="52"/>
      <c r="W18" s="35">
        <v>228.54547</v>
      </c>
      <c r="X18" s="57">
        <f t="shared" si="3"/>
        <v>0.868994182509506</v>
      </c>
      <c r="Y18" s="35" t="s">
        <v>42</v>
      </c>
      <c r="Z18" s="78">
        <v>1</v>
      </c>
      <c r="AA18" s="78" t="s">
        <v>70</v>
      </c>
      <c r="AB18" s="79" t="s">
        <v>71</v>
      </c>
      <c r="AC18" s="80" t="s">
        <v>57</v>
      </c>
      <c r="AD18" s="81"/>
      <c r="AE18" s="54"/>
      <c r="AF18" s="54"/>
      <c r="AG18" s="54"/>
    </row>
    <row r="19" s="6" customFormat="1" ht="52" customHeight="1" spans="1:33">
      <c r="A19" s="33">
        <v>13</v>
      </c>
      <c r="B19" s="39" t="s">
        <v>80</v>
      </c>
      <c r="C19" s="40" t="s">
        <v>94</v>
      </c>
      <c r="D19" s="35" t="s">
        <v>37</v>
      </c>
      <c r="E19" s="35" t="s">
        <v>48</v>
      </c>
      <c r="F19" s="36" t="s">
        <v>39</v>
      </c>
      <c r="G19" s="36" t="str">
        <f>VLOOKUP(C19,[1]表!$D:$I,6,0)</f>
        <v>巴仁乡</v>
      </c>
      <c r="H19" s="41" t="s">
        <v>95</v>
      </c>
      <c r="I19" s="35" t="s">
        <v>55</v>
      </c>
      <c r="J19" s="51">
        <v>5.2</v>
      </c>
      <c r="K19" s="52">
        <v>390</v>
      </c>
      <c r="L19" s="52">
        <f t="shared" si="1"/>
        <v>390</v>
      </c>
      <c r="M19" s="52">
        <f t="shared" si="2"/>
        <v>390</v>
      </c>
      <c r="N19" s="52">
        <v>390</v>
      </c>
      <c r="O19" s="52"/>
      <c r="P19" s="52"/>
      <c r="Q19" s="52"/>
      <c r="R19" s="52"/>
      <c r="S19" s="52"/>
      <c r="T19" s="52"/>
      <c r="U19" s="52"/>
      <c r="V19" s="52"/>
      <c r="W19" s="35">
        <v>334.448041</v>
      </c>
      <c r="X19" s="57">
        <f t="shared" si="3"/>
        <v>0.85755907948718</v>
      </c>
      <c r="Y19" s="35" t="s">
        <v>42</v>
      </c>
      <c r="Z19" s="78">
        <v>1</v>
      </c>
      <c r="AA19" s="78" t="s">
        <v>70</v>
      </c>
      <c r="AB19" s="79" t="s">
        <v>56</v>
      </c>
      <c r="AC19" s="80" t="s">
        <v>96</v>
      </c>
      <c r="AD19" s="81"/>
      <c r="AE19" s="54"/>
      <c r="AF19" s="54"/>
      <c r="AG19" s="54"/>
    </row>
    <row r="20" s="6" customFormat="1" ht="52" customHeight="1" spans="1:33">
      <c r="A20" s="33">
        <v>14</v>
      </c>
      <c r="B20" s="39" t="s">
        <v>77</v>
      </c>
      <c r="C20" s="40" t="s">
        <v>97</v>
      </c>
      <c r="D20" s="35" t="s">
        <v>37</v>
      </c>
      <c r="E20" s="35" t="s">
        <v>48</v>
      </c>
      <c r="F20" s="36" t="s">
        <v>39</v>
      </c>
      <c r="G20" s="36" t="str">
        <f>VLOOKUP(C20,[1]表!$D:$I,6,0)</f>
        <v>巴仁乡6村</v>
      </c>
      <c r="H20" s="41" t="s">
        <v>98</v>
      </c>
      <c r="I20" s="35" t="s">
        <v>99</v>
      </c>
      <c r="J20" s="51">
        <v>2000</v>
      </c>
      <c r="K20" s="52">
        <v>120</v>
      </c>
      <c r="L20" s="52">
        <f t="shared" si="1"/>
        <v>120</v>
      </c>
      <c r="M20" s="52">
        <f t="shared" si="2"/>
        <v>120</v>
      </c>
      <c r="N20" s="52">
        <v>120</v>
      </c>
      <c r="O20" s="52"/>
      <c r="P20" s="52"/>
      <c r="Q20" s="52"/>
      <c r="R20" s="52"/>
      <c r="S20" s="52"/>
      <c r="T20" s="52"/>
      <c r="U20" s="52"/>
      <c r="V20" s="52"/>
      <c r="W20" s="35">
        <v>91.872617</v>
      </c>
      <c r="X20" s="57">
        <f t="shared" si="3"/>
        <v>0.765605141666667</v>
      </c>
      <c r="Y20" s="35" t="s">
        <v>42</v>
      </c>
      <c r="Z20" s="78">
        <v>1</v>
      </c>
      <c r="AA20" s="78" t="s">
        <v>70</v>
      </c>
      <c r="AB20" s="79" t="s">
        <v>71</v>
      </c>
      <c r="AC20" s="80" t="s">
        <v>96</v>
      </c>
      <c r="AD20" s="81"/>
      <c r="AE20" s="54"/>
      <c r="AF20" s="54"/>
      <c r="AG20" s="54"/>
    </row>
    <row r="21" s="6" customFormat="1" ht="52" customHeight="1" spans="1:33">
      <c r="A21" s="33">
        <v>15</v>
      </c>
      <c r="B21" s="34" t="s">
        <v>100</v>
      </c>
      <c r="C21" s="40" t="s">
        <v>101</v>
      </c>
      <c r="D21" s="35" t="s">
        <v>37</v>
      </c>
      <c r="E21" s="35" t="s">
        <v>102</v>
      </c>
      <c r="F21" s="36" t="s">
        <v>39</v>
      </c>
      <c r="G21" s="36" t="str">
        <f>VLOOKUP(C21,[1]表!$D:$I,6,0)</f>
        <v>巴仁乡10村</v>
      </c>
      <c r="H21" s="41" t="s">
        <v>103</v>
      </c>
      <c r="I21" s="35" t="s">
        <v>104</v>
      </c>
      <c r="J21" s="51">
        <v>83</v>
      </c>
      <c r="K21" s="52">
        <v>100</v>
      </c>
      <c r="L21" s="52">
        <f t="shared" si="1"/>
        <v>98.5</v>
      </c>
      <c r="M21" s="52">
        <f t="shared" si="2"/>
        <v>98.5</v>
      </c>
      <c r="N21" s="52">
        <v>98.5</v>
      </c>
      <c r="O21" s="52"/>
      <c r="P21" s="52"/>
      <c r="Q21" s="52"/>
      <c r="R21" s="52"/>
      <c r="S21" s="52"/>
      <c r="T21" s="52"/>
      <c r="U21" s="52"/>
      <c r="V21" s="52"/>
      <c r="W21" s="35">
        <v>98.5</v>
      </c>
      <c r="X21" s="57">
        <f t="shared" si="3"/>
        <v>1</v>
      </c>
      <c r="Y21" s="35" t="s">
        <v>42</v>
      </c>
      <c r="Z21" s="78">
        <v>1</v>
      </c>
      <c r="AA21" s="78" t="s">
        <v>70</v>
      </c>
      <c r="AB21" s="79" t="s">
        <v>56</v>
      </c>
      <c r="AC21" s="80" t="s">
        <v>96</v>
      </c>
      <c r="AD21" s="81"/>
      <c r="AE21" s="54"/>
      <c r="AF21" s="54"/>
      <c r="AG21" s="54"/>
    </row>
    <row r="22" s="6" customFormat="1" ht="52" customHeight="1" spans="1:33">
      <c r="A22" s="33">
        <v>16</v>
      </c>
      <c r="B22" s="34" t="s">
        <v>105</v>
      </c>
      <c r="C22" s="40" t="s">
        <v>106</v>
      </c>
      <c r="D22" s="35" t="s">
        <v>107</v>
      </c>
      <c r="E22" s="35" t="s">
        <v>85</v>
      </c>
      <c r="F22" s="36" t="s">
        <v>39</v>
      </c>
      <c r="G22" s="36" t="str">
        <f>VLOOKUP(C22,[1]表!$D:$I,6,0)</f>
        <v>巴仁乡10村</v>
      </c>
      <c r="H22" s="41" t="s">
        <v>108</v>
      </c>
      <c r="I22" s="35" t="s">
        <v>41</v>
      </c>
      <c r="J22" s="51">
        <v>12500</v>
      </c>
      <c r="K22" s="52">
        <v>180</v>
      </c>
      <c r="L22" s="52">
        <f t="shared" si="1"/>
        <v>180</v>
      </c>
      <c r="M22" s="52">
        <f t="shared" si="2"/>
        <v>180</v>
      </c>
      <c r="N22" s="52">
        <v>180</v>
      </c>
      <c r="O22" s="52"/>
      <c r="P22" s="52"/>
      <c r="Q22" s="52"/>
      <c r="R22" s="52"/>
      <c r="S22" s="52"/>
      <c r="T22" s="52"/>
      <c r="U22" s="52"/>
      <c r="V22" s="52"/>
      <c r="W22" s="35">
        <v>146.827234</v>
      </c>
      <c r="X22" s="57">
        <f t="shared" si="3"/>
        <v>0.815706855555555</v>
      </c>
      <c r="Y22" s="35" t="s">
        <v>42</v>
      </c>
      <c r="Z22" s="78">
        <v>1</v>
      </c>
      <c r="AA22" s="78" t="s">
        <v>70</v>
      </c>
      <c r="AB22" s="79" t="s">
        <v>87</v>
      </c>
      <c r="AC22" s="80" t="s">
        <v>96</v>
      </c>
      <c r="AD22" s="81"/>
      <c r="AE22" s="54"/>
      <c r="AF22" s="54"/>
      <c r="AG22" s="54"/>
    </row>
    <row r="23" s="6" customFormat="1" ht="52" customHeight="1" spans="1:33">
      <c r="A23" s="33">
        <v>17</v>
      </c>
      <c r="B23" s="34" t="s">
        <v>109</v>
      </c>
      <c r="C23" s="35" t="s">
        <v>110</v>
      </c>
      <c r="D23" s="35" t="s">
        <v>37</v>
      </c>
      <c r="E23" s="35" t="s">
        <v>48</v>
      </c>
      <c r="F23" s="36" t="s">
        <v>39</v>
      </c>
      <c r="G23" s="36" t="str">
        <f>VLOOKUP(C23,[1]表!$D:$I,6,0)</f>
        <v>白杨镇20村</v>
      </c>
      <c r="H23" s="37" t="s">
        <v>111</v>
      </c>
      <c r="I23" s="35" t="s">
        <v>50</v>
      </c>
      <c r="J23" s="51">
        <v>2045</v>
      </c>
      <c r="K23" s="52">
        <v>368</v>
      </c>
      <c r="L23" s="52">
        <f t="shared" si="1"/>
        <v>355</v>
      </c>
      <c r="M23" s="52">
        <f t="shared" si="2"/>
        <v>355</v>
      </c>
      <c r="N23" s="52">
        <v>355</v>
      </c>
      <c r="O23" s="52"/>
      <c r="P23" s="52"/>
      <c r="Q23" s="52"/>
      <c r="R23" s="52"/>
      <c r="S23" s="52"/>
      <c r="T23" s="52"/>
      <c r="U23" s="52"/>
      <c r="V23" s="52"/>
      <c r="W23" s="35">
        <v>335.325641</v>
      </c>
      <c r="X23" s="57">
        <f t="shared" si="3"/>
        <v>0.944579270422535</v>
      </c>
      <c r="Y23" s="35" t="s">
        <v>42</v>
      </c>
      <c r="Z23" s="78">
        <v>1</v>
      </c>
      <c r="AA23" s="78" t="s">
        <v>112</v>
      </c>
      <c r="AB23" s="79" t="s">
        <v>71</v>
      </c>
      <c r="AC23" s="80" t="s">
        <v>57</v>
      </c>
      <c r="AD23" s="81"/>
      <c r="AE23" s="54"/>
      <c r="AF23" s="54"/>
      <c r="AG23" s="54"/>
    </row>
    <row r="24" s="6" customFormat="1" ht="52" customHeight="1" spans="1:33">
      <c r="A24" s="33">
        <v>18</v>
      </c>
      <c r="B24" s="34" t="s">
        <v>113</v>
      </c>
      <c r="C24" s="35" t="s">
        <v>114</v>
      </c>
      <c r="D24" s="35" t="s">
        <v>37</v>
      </c>
      <c r="E24" s="35" t="s">
        <v>48</v>
      </c>
      <c r="F24" s="36" t="s">
        <v>39</v>
      </c>
      <c r="G24" s="36" t="str">
        <f>VLOOKUP(C24,[1]表!$D:$I,6,0)</f>
        <v>白杨镇20村</v>
      </c>
      <c r="H24" s="37" t="s">
        <v>115</v>
      </c>
      <c r="I24" s="35" t="s">
        <v>55</v>
      </c>
      <c r="J24" s="51">
        <v>5.5</v>
      </c>
      <c r="K24" s="52">
        <v>395</v>
      </c>
      <c r="L24" s="52">
        <f t="shared" si="1"/>
        <v>395</v>
      </c>
      <c r="M24" s="52">
        <f t="shared" si="2"/>
        <v>395</v>
      </c>
      <c r="N24" s="52">
        <v>395</v>
      </c>
      <c r="O24" s="52"/>
      <c r="P24" s="52"/>
      <c r="Q24" s="52"/>
      <c r="R24" s="52"/>
      <c r="S24" s="52"/>
      <c r="T24" s="52"/>
      <c r="U24" s="52"/>
      <c r="V24" s="52"/>
      <c r="W24" s="35">
        <v>368.933642</v>
      </c>
      <c r="X24" s="57">
        <f t="shared" si="3"/>
        <v>0.934009220253165</v>
      </c>
      <c r="Y24" s="35" t="s">
        <v>42</v>
      </c>
      <c r="Z24" s="78">
        <v>1</v>
      </c>
      <c r="AA24" s="78" t="s">
        <v>112</v>
      </c>
      <c r="AB24" s="79" t="s">
        <v>56</v>
      </c>
      <c r="AC24" s="80" t="s">
        <v>57</v>
      </c>
      <c r="AD24" s="81"/>
      <c r="AE24" s="54"/>
      <c r="AF24" s="54"/>
      <c r="AG24" s="54"/>
    </row>
    <row r="25" s="6" customFormat="1" ht="52" customHeight="1" spans="1:33">
      <c r="A25" s="33">
        <v>19</v>
      </c>
      <c r="B25" s="39" t="s">
        <v>113</v>
      </c>
      <c r="C25" s="35" t="s">
        <v>116</v>
      </c>
      <c r="D25" s="35" t="s">
        <v>37</v>
      </c>
      <c r="E25" s="35" t="s">
        <v>48</v>
      </c>
      <c r="F25" s="36" t="s">
        <v>39</v>
      </c>
      <c r="G25" s="36" t="str">
        <f>VLOOKUP(C25,[1]表!$D:$I,6,0)</f>
        <v>白杨镇9村</v>
      </c>
      <c r="H25" s="38" t="s">
        <v>117</v>
      </c>
      <c r="I25" s="35" t="s">
        <v>55</v>
      </c>
      <c r="J25" s="51">
        <v>5.3</v>
      </c>
      <c r="K25" s="52">
        <v>397.5</v>
      </c>
      <c r="L25" s="52">
        <f t="shared" si="1"/>
        <v>390</v>
      </c>
      <c r="M25" s="52">
        <f t="shared" si="2"/>
        <v>390</v>
      </c>
      <c r="N25" s="52">
        <v>390</v>
      </c>
      <c r="O25" s="52"/>
      <c r="P25" s="52"/>
      <c r="Q25" s="52"/>
      <c r="R25" s="52"/>
      <c r="S25" s="52"/>
      <c r="T25" s="52"/>
      <c r="U25" s="52"/>
      <c r="V25" s="52"/>
      <c r="W25" s="35">
        <v>369.374696</v>
      </c>
      <c r="X25" s="57">
        <f t="shared" si="3"/>
        <v>0.947114605128205</v>
      </c>
      <c r="Y25" s="35" t="s">
        <v>42</v>
      </c>
      <c r="Z25" s="78">
        <v>1</v>
      </c>
      <c r="AA25" s="78" t="s">
        <v>112</v>
      </c>
      <c r="AB25" s="79" t="s">
        <v>56</v>
      </c>
      <c r="AC25" s="80" t="s">
        <v>57</v>
      </c>
      <c r="AD25" s="81"/>
      <c r="AE25" s="54"/>
      <c r="AF25" s="54"/>
      <c r="AG25" s="54"/>
    </row>
    <row r="26" s="6" customFormat="1" ht="52" customHeight="1" spans="1:33">
      <c r="A26" s="33">
        <v>20</v>
      </c>
      <c r="B26" s="39" t="s">
        <v>113</v>
      </c>
      <c r="C26" s="40" t="s">
        <v>118</v>
      </c>
      <c r="D26" s="35" t="s">
        <v>37</v>
      </c>
      <c r="E26" s="35" t="s">
        <v>48</v>
      </c>
      <c r="F26" s="36" t="s">
        <v>39</v>
      </c>
      <c r="G26" s="36" t="str">
        <f>VLOOKUP(C26,[1]表!$D:$I,6,0)</f>
        <v>白杨镇12村</v>
      </c>
      <c r="H26" s="41" t="s">
        <v>95</v>
      </c>
      <c r="I26" s="35" t="s">
        <v>55</v>
      </c>
      <c r="J26" s="51">
        <v>5.2</v>
      </c>
      <c r="K26" s="52">
        <v>390</v>
      </c>
      <c r="L26" s="52">
        <f t="shared" si="1"/>
        <v>390</v>
      </c>
      <c r="M26" s="52">
        <f t="shared" si="2"/>
        <v>390</v>
      </c>
      <c r="N26" s="52">
        <v>390</v>
      </c>
      <c r="O26" s="52"/>
      <c r="P26" s="52"/>
      <c r="Q26" s="52"/>
      <c r="R26" s="52"/>
      <c r="S26" s="52"/>
      <c r="T26" s="52"/>
      <c r="U26" s="52"/>
      <c r="V26" s="52"/>
      <c r="W26" s="35">
        <v>324.884498</v>
      </c>
      <c r="X26" s="57">
        <f t="shared" si="3"/>
        <v>0.833037174358974</v>
      </c>
      <c r="Y26" s="35" t="s">
        <v>42</v>
      </c>
      <c r="Z26" s="78">
        <v>1</v>
      </c>
      <c r="AA26" s="78" t="s">
        <v>112</v>
      </c>
      <c r="AB26" s="79" t="s">
        <v>56</v>
      </c>
      <c r="AC26" s="80" t="s">
        <v>96</v>
      </c>
      <c r="AD26" s="81"/>
      <c r="AE26" s="54"/>
      <c r="AF26" s="54"/>
      <c r="AG26" s="54"/>
    </row>
    <row r="27" s="6" customFormat="1" ht="52" customHeight="1" spans="1:33">
      <c r="A27" s="33">
        <v>21</v>
      </c>
      <c r="B27" s="34" t="s">
        <v>119</v>
      </c>
      <c r="C27" s="40" t="s">
        <v>120</v>
      </c>
      <c r="D27" s="35" t="s">
        <v>107</v>
      </c>
      <c r="E27" s="35" t="s">
        <v>121</v>
      </c>
      <c r="F27" s="36" t="s">
        <v>39</v>
      </c>
      <c r="G27" s="36" t="str">
        <f>VLOOKUP(C27,[1]表!$D:$I,6,0)</f>
        <v>白杨镇博斯坦艾日克（18）村</v>
      </c>
      <c r="H27" s="42" t="s">
        <v>122</v>
      </c>
      <c r="I27" s="35" t="s">
        <v>55</v>
      </c>
      <c r="J27" s="51">
        <v>4.9</v>
      </c>
      <c r="K27" s="52">
        <v>898</v>
      </c>
      <c r="L27" s="52">
        <f t="shared" si="1"/>
        <v>898</v>
      </c>
      <c r="M27" s="52">
        <f t="shared" si="2"/>
        <v>898</v>
      </c>
      <c r="N27" s="52">
        <v>898</v>
      </c>
      <c r="O27" s="52"/>
      <c r="P27" s="52"/>
      <c r="Q27" s="52"/>
      <c r="R27" s="52"/>
      <c r="S27" s="52"/>
      <c r="T27" s="52"/>
      <c r="U27" s="52"/>
      <c r="V27" s="52"/>
      <c r="W27" s="35">
        <v>459.08277</v>
      </c>
      <c r="X27" s="57">
        <f t="shared" si="3"/>
        <v>0.511228028953229</v>
      </c>
      <c r="Y27" s="35" t="s">
        <v>123</v>
      </c>
      <c r="Z27" s="78">
        <v>0.6</v>
      </c>
      <c r="AA27" s="35" t="s">
        <v>112</v>
      </c>
      <c r="AB27" s="79" t="s">
        <v>124</v>
      </c>
      <c r="AC27" s="80" t="s">
        <v>96</v>
      </c>
      <c r="AD27" s="81"/>
      <c r="AE27" s="54"/>
      <c r="AF27" s="54"/>
      <c r="AG27" s="54"/>
    </row>
    <row r="28" s="6" customFormat="1" ht="52" customHeight="1" spans="1:33">
      <c r="A28" s="33">
        <v>22</v>
      </c>
      <c r="B28" s="34" t="s">
        <v>125</v>
      </c>
      <c r="C28" s="35" t="s">
        <v>126</v>
      </c>
      <c r="D28" s="35" t="s">
        <v>37</v>
      </c>
      <c r="E28" s="35" t="s">
        <v>48</v>
      </c>
      <c r="F28" s="36" t="s">
        <v>39</v>
      </c>
      <c r="G28" s="36" t="str">
        <f>VLOOKUP(C28,[1]表!$D:$I,6,0)</f>
        <v>宝玉镇</v>
      </c>
      <c r="H28" s="38" t="s">
        <v>127</v>
      </c>
      <c r="I28" s="35" t="s">
        <v>76</v>
      </c>
      <c r="J28" s="51">
        <v>10</v>
      </c>
      <c r="K28" s="52">
        <v>1000</v>
      </c>
      <c r="L28" s="52">
        <f t="shared" si="1"/>
        <v>400</v>
      </c>
      <c r="M28" s="52">
        <f t="shared" si="2"/>
        <v>400</v>
      </c>
      <c r="N28" s="52">
        <v>400</v>
      </c>
      <c r="O28" s="52"/>
      <c r="P28" s="52"/>
      <c r="Q28" s="52"/>
      <c r="R28" s="52"/>
      <c r="S28" s="52"/>
      <c r="T28" s="52"/>
      <c r="U28" s="52"/>
      <c r="V28" s="52"/>
      <c r="W28" s="35">
        <v>0</v>
      </c>
      <c r="X28" s="57">
        <f t="shared" si="3"/>
        <v>0</v>
      </c>
      <c r="Y28" s="35" t="s">
        <v>123</v>
      </c>
      <c r="Z28" s="78">
        <v>0</v>
      </c>
      <c r="AA28" s="35" t="s">
        <v>128</v>
      </c>
      <c r="AB28" s="79" t="s">
        <v>129</v>
      </c>
      <c r="AC28" s="80" t="s">
        <v>130</v>
      </c>
      <c r="AD28" s="81"/>
      <c r="AE28" s="54"/>
      <c r="AF28" s="54"/>
      <c r="AG28" s="54"/>
    </row>
    <row r="29" s="6" customFormat="1" ht="52" customHeight="1" spans="1:33">
      <c r="A29" s="33">
        <v>23</v>
      </c>
      <c r="B29" s="34" t="s">
        <v>131</v>
      </c>
      <c r="C29" s="35" t="s">
        <v>132</v>
      </c>
      <c r="D29" s="35" t="s">
        <v>37</v>
      </c>
      <c r="E29" s="35" t="s">
        <v>48</v>
      </c>
      <c r="F29" s="36" t="s">
        <v>39</v>
      </c>
      <c r="G29" s="36" t="str">
        <f>VLOOKUP(C29,[1]表!$D:$I,6,0)</f>
        <v>伯西热克镇</v>
      </c>
      <c r="H29" s="37" t="s">
        <v>133</v>
      </c>
      <c r="I29" s="35" t="s">
        <v>50</v>
      </c>
      <c r="J29" s="51">
        <v>2200</v>
      </c>
      <c r="K29" s="52">
        <v>395</v>
      </c>
      <c r="L29" s="52">
        <f t="shared" si="1"/>
        <v>385</v>
      </c>
      <c r="M29" s="52">
        <f t="shared" si="2"/>
        <v>385</v>
      </c>
      <c r="N29" s="52">
        <v>385</v>
      </c>
      <c r="O29" s="52"/>
      <c r="P29" s="52"/>
      <c r="Q29" s="52"/>
      <c r="R29" s="52"/>
      <c r="S29" s="52"/>
      <c r="T29" s="52"/>
      <c r="U29" s="52"/>
      <c r="V29" s="52"/>
      <c r="W29" s="35">
        <v>327.87071</v>
      </c>
      <c r="X29" s="57">
        <f t="shared" si="3"/>
        <v>0.851612233766234</v>
      </c>
      <c r="Y29" s="35" t="s">
        <v>42</v>
      </c>
      <c r="Z29" s="78">
        <v>1</v>
      </c>
      <c r="AA29" s="78" t="s">
        <v>134</v>
      </c>
      <c r="AB29" s="79" t="s">
        <v>71</v>
      </c>
      <c r="AC29" s="80" t="s">
        <v>57</v>
      </c>
      <c r="AD29" s="81"/>
      <c r="AE29" s="54"/>
      <c r="AF29" s="54"/>
      <c r="AG29" s="54"/>
    </row>
    <row r="30" s="6" customFormat="1" ht="52" customHeight="1" spans="1:33">
      <c r="A30" s="33">
        <v>24</v>
      </c>
      <c r="B30" s="34" t="s">
        <v>135</v>
      </c>
      <c r="C30" s="35" t="s">
        <v>136</v>
      </c>
      <c r="D30" s="35" t="s">
        <v>37</v>
      </c>
      <c r="E30" s="35" t="s">
        <v>48</v>
      </c>
      <c r="F30" s="36" t="s">
        <v>39</v>
      </c>
      <c r="G30" s="36" t="str">
        <f>VLOOKUP(C30,[1]表!$D:$I,6,0)</f>
        <v>伯西热克镇</v>
      </c>
      <c r="H30" s="37" t="s">
        <v>137</v>
      </c>
      <c r="I30" s="35" t="s">
        <v>50</v>
      </c>
      <c r="J30" s="51">
        <v>1000</v>
      </c>
      <c r="K30" s="52">
        <v>120</v>
      </c>
      <c r="L30" s="52">
        <f t="shared" si="1"/>
        <v>120</v>
      </c>
      <c r="M30" s="52">
        <f t="shared" si="2"/>
        <v>120</v>
      </c>
      <c r="N30" s="52">
        <v>120</v>
      </c>
      <c r="O30" s="52"/>
      <c r="P30" s="52"/>
      <c r="Q30" s="52"/>
      <c r="R30" s="52"/>
      <c r="S30" s="52"/>
      <c r="T30" s="52"/>
      <c r="U30" s="52"/>
      <c r="V30" s="52"/>
      <c r="W30" s="35">
        <v>120</v>
      </c>
      <c r="X30" s="57">
        <f t="shared" si="3"/>
        <v>1</v>
      </c>
      <c r="Y30" s="35" t="s">
        <v>42</v>
      </c>
      <c r="Z30" s="78">
        <v>1</v>
      </c>
      <c r="AA30" s="78" t="s">
        <v>134</v>
      </c>
      <c r="AB30" s="79" t="s">
        <v>51</v>
      </c>
      <c r="AC30" s="80" t="s">
        <v>45</v>
      </c>
      <c r="AD30" s="81"/>
      <c r="AE30" s="54"/>
      <c r="AF30" s="54"/>
      <c r="AG30" s="54"/>
    </row>
    <row r="31" s="6" customFormat="1" ht="52" customHeight="1" spans="1:33">
      <c r="A31" s="33">
        <v>25</v>
      </c>
      <c r="B31" s="34" t="s">
        <v>138</v>
      </c>
      <c r="C31" s="35" t="s">
        <v>139</v>
      </c>
      <c r="D31" s="35" t="s">
        <v>37</v>
      </c>
      <c r="E31" s="35" t="s">
        <v>48</v>
      </c>
      <c r="F31" s="36" t="s">
        <v>39</v>
      </c>
      <c r="G31" s="36" t="str">
        <f>VLOOKUP(C31,[1]表!$D:$I,6,0)</f>
        <v>伯西热克镇15村</v>
      </c>
      <c r="H31" s="37" t="s">
        <v>140</v>
      </c>
      <c r="I31" s="35" t="s">
        <v>76</v>
      </c>
      <c r="J31" s="51">
        <v>10</v>
      </c>
      <c r="K31" s="52">
        <v>250</v>
      </c>
      <c r="L31" s="52">
        <f t="shared" si="1"/>
        <v>250</v>
      </c>
      <c r="M31" s="52">
        <f t="shared" si="2"/>
        <v>250</v>
      </c>
      <c r="N31" s="52">
        <v>250</v>
      </c>
      <c r="O31" s="52"/>
      <c r="P31" s="52"/>
      <c r="Q31" s="52"/>
      <c r="R31" s="52"/>
      <c r="S31" s="52"/>
      <c r="T31" s="52"/>
      <c r="U31" s="52"/>
      <c r="V31" s="52"/>
      <c r="W31" s="35">
        <v>224.527793</v>
      </c>
      <c r="X31" s="57">
        <f t="shared" si="3"/>
        <v>0.898111172</v>
      </c>
      <c r="Y31" s="35" t="s">
        <v>42</v>
      </c>
      <c r="Z31" s="78">
        <v>1</v>
      </c>
      <c r="AA31" s="78" t="s">
        <v>134</v>
      </c>
      <c r="AB31" s="79" t="s">
        <v>141</v>
      </c>
      <c r="AC31" s="80" t="s">
        <v>45</v>
      </c>
      <c r="AD31" s="81"/>
      <c r="AE31" s="54"/>
      <c r="AF31" s="54"/>
      <c r="AG31" s="54"/>
    </row>
    <row r="32" s="6" customFormat="1" ht="52" customHeight="1" spans="1:33">
      <c r="A32" s="33">
        <v>26</v>
      </c>
      <c r="B32" s="34" t="s">
        <v>142</v>
      </c>
      <c r="C32" s="35" t="s">
        <v>143</v>
      </c>
      <c r="D32" s="35" t="s">
        <v>37</v>
      </c>
      <c r="E32" s="35" t="s">
        <v>48</v>
      </c>
      <c r="F32" s="36" t="s">
        <v>39</v>
      </c>
      <c r="G32" s="36" t="str">
        <f>VLOOKUP(C32,[1]表!$D:$I,6,0)</f>
        <v>伯西热克镇</v>
      </c>
      <c r="H32" s="37" t="s">
        <v>144</v>
      </c>
      <c r="I32" s="35" t="s">
        <v>55</v>
      </c>
      <c r="J32" s="51">
        <v>16</v>
      </c>
      <c r="K32" s="52">
        <v>1200</v>
      </c>
      <c r="L32" s="52">
        <f t="shared" si="1"/>
        <v>1150</v>
      </c>
      <c r="M32" s="52">
        <f t="shared" si="2"/>
        <v>1150</v>
      </c>
      <c r="N32" s="52">
        <v>1150</v>
      </c>
      <c r="O32" s="52"/>
      <c r="P32" s="52"/>
      <c r="Q32" s="52"/>
      <c r="R32" s="52"/>
      <c r="S32" s="52"/>
      <c r="T32" s="52"/>
      <c r="U32" s="52"/>
      <c r="V32" s="52"/>
      <c r="W32" s="35">
        <v>1048.99005</v>
      </c>
      <c r="X32" s="57">
        <f t="shared" si="3"/>
        <v>0.912165260869565</v>
      </c>
      <c r="Y32" s="35" t="s">
        <v>42</v>
      </c>
      <c r="Z32" s="78">
        <v>1</v>
      </c>
      <c r="AA32" s="78" t="s">
        <v>134</v>
      </c>
      <c r="AB32" s="79" t="s">
        <v>56</v>
      </c>
      <c r="AC32" s="80" t="s">
        <v>45</v>
      </c>
      <c r="AD32" s="81"/>
      <c r="AE32" s="54"/>
      <c r="AF32" s="54"/>
      <c r="AG32" s="54"/>
    </row>
    <row r="33" s="6" customFormat="1" ht="52" customHeight="1" spans="1:33">
      <c r="A33" s="33">
        <v>27</v>
      </c>
      <c r="B33" s="39" t="s">
        <v>131</v>
      </c>
      <c r="C33" s="35" t="s">
        <v>145</v>
      </c>
      <c r="D33" s="35" t="s">
        <v>37</v>
      </c>
      <c r="E33" s="35" t="s">
        <v>48</v>
      </c>
      <c r="F33" s="36" t="s">
        <v>39</v>
      </c>
      <c r="G33" s="36" t="str">
        <f>VLOOKUP(C33,[1]表!$D:$I,6,0)</f>
        <v>伯西热克镇</v>
      </c>
      <c r="H33" s="38" t="s">
        <v>69</v>
      </c>
      <c r="I33" s="35" t="s">
        <v>50</v>
      </c>
      <c r="J33" s="51">
        <v>2200</v>
      </c>
      <c r="K33" s="52">
        <v>396</v>
      </c>
      <c r="L33" s="52">
        <f t="shared" si="1"/>
        <v>385</v>
      </c>
      <c r="M33" s="52">
        <f t="shared" si="2"/>
        <v>385</v>
      </c>
      <c r="N33" s="52">
        <v>385</v>
      </c>
      <c r="O33" s="52"/>
      <c r="P33" s="52"/>
      <c r="Q33" s="52"/>
      <c r="R33" s="52"/>
      <c r="S33" s="52"/>
      <c r="T33" s="52"/>
      <c r="U33" s="52"/>
      <c r="V33" s="52"/>
      <c r="W33" s="35">
        <v>333.119692</v>
      </c>
      <c r="X33" s="57">
        <f t="shared" si="3"/>
        <v>0.865245953246753</v>
      </c>
      <c r="Y33" s="35" t="s">
        <v>42</v>
      </c>
      <c r="Z33" s="78">
        <v>1</v>
      </c>
      <c r="AA33" s="78" t="s">
        <v>134</v>
      </c>
      <c r="AB33" s="79" t="s">
        <v>71</v>
      </c>
      <c r="AC33" s="80" t="s">
        <v>57</v>
      </c>
      <c r="AD33" s="81"/>
      <c r="AE33" s="54"/>
      <c r="AF33" s="54"/>
      <c r="AG33" s="54"/>
    </row>
    <row r="34" s="6" customFormat="1" ht="52" customHeight="1" spans="1:33">
      <c r="A34" s="33">
        <v>28</v>
      </c>
      <c r="B34" s="39" t="s">
        <v>142</v>
      </c>
      <c r="C34" s="35" t="s">
        <v>146</v>
      </c>
      <c r="D34" s="35" t="s">
        <v>37</v>
      </c>
      <c r="E34" s="35" t="s">
        <v>48</v>
      </c>
      <c r="F34" s="36" t="s">
        <v>39</v>
      </c>
      <c r="G34" s="36" t="str">
        <f>VLOOKUP(C34,[1]表!$D:$I,6,0)</f>
        <v>伯西热克镇</v>
      </c>
      <c r="H34" s="38" t="s">
        <v>147</v>
      </c>
      <c r="I34" s="35" t="s">
        <v>55</v>
      </c>
      <c r="J34" s="51">
        <v>5.2</v>
      </c>
      <c r="K34" s="52">
        <v>390</v>
      </c>
      <c r="L34" s="52">
        <f t="shared" si="1"/>
        <v>390</v>
      </c>
      <c r="M34" s="52">
        <f t="shared" si="2"/>
        <v>390</v>
      </c>
      <c r="N34" s="52">
        <v>390</v>
      </c>
      <c r="O34" s="52"/>
      <c r="P34" s="52"/>
      <c r="Q34" s="52"/>
      <c r="R34" s="52"/>
      <c r="S34" s="52"/>
      <c r="T34" s="52"/>
      <c r="U34" s="52"/>
      <c r="V34" s="52"/>
      <c r="W34" s="35">
        <v>384.098801</v>
      </c>
      <c r="X34" s="57">
        <f t="shared" si="3"/>
        <v>0.98486872051282</v>
      </c>
      <c r="Y34" s="35" t="s">
        <v>42</v>
      </c>
      <c r="Z34" s="78">
        <v>1</v>
      </c>
      <c r="AA34" s="78" t="s">
        <v>134</v>
      </c>
      <c r="AB34" s="79" t="s">
        <v>56</v>
      </c>
      <c r="AC34" s="80" t="s">
        <v>57</v>
      </c>
      <c r="AD34" s="81"/>
      <c r="AE34" s="54"/>
      <c r="AF34" s="54"/>
      <c r="AG34" s="54"/>
    </row>
    <row r="35" s="6" customFormat="1" ht="52" customHeight="1" spans="1:33">
      <c r="A35" s="33">
        <v>29</v>
      </c>
      <c r="B35" s="39" t="s">
        <v>131</v>
      </c>
      <c r="C35" s="40" t="s">
        <v>148</v>
      </c>
      <c r="D35" s="35" t="s">
        <v>37</v>
      </c>
      <c r="E35" s="35" t="s">
        <v>48</v>
      </c>
      <c r="F35" s="36" t="s">
        <v>39</v>
      </c>
      <c r="G35" s="36" t="str">
        <f>VLOOKUP(C35,[1]表!$D:$I,6,0)</f>
        <v>伯西热克镇5村</v>
      </c>
      <c r="H35" s="41" t="s">
        <v>149</v>
      </c>
      <c r="I35" s="35" t="s">
        <v>50</v>
      </c>
      <c r="J35" s="51">
        <v>2200</v>
      </c>
      <c r="K35" s="52">
        <v>396</v>
      </c>
      <c r="L35" s="52">
        <f t="shared" si="1"/>
        <v>390</v>
      </c>
      <c r="M35" s="52">
        <f t="shared" si="2"/>
        <v>390</v>
      </c>
      <c r="N35" s="52">
        <v>390</v>
      </c>
      <c r="O35" s="52"/>
      <c r="P35" s="52"/>
      <c r="Q35" s="52"/>
      <c r="R35" s="52"/>
      <c r="S35" s="52"/>
      <c r="T35" s="52"/>
      <c r="U35" s="52"/>
      <c r="V35" s="52"/>
      <c r="W35" s="35">
        <v>293.868337</v>
      </c>
      <c r="X35" s="57">
        <f t="shared" si="3"/>
        <v>0.753508556410256</v>
      </c>
      <c r="Y35" s="35" t="s">
        <v>42</v>
      </c>
      <c r="Z35" s="78">
        <v>1</v>
      </c>
      <c r="AA35" s="78" t="s">
        <v>134</v>
      </c>
      <c r="AB35" s="79" t="s">
        <v>71</v>
      </c>
      <c r="AC35" s="80" t="s">
        <v>96</v>
      </c>
      <c r="AD35" s="81"/>
      <c r="AE35" s="54"/>
      <c r="AF35" s="54"/>
      <c r="AG35" s="54"/>
    </row>
    <row r="36" s="6" customFormat="1" ht="52" customHeight="1" spans="1:33">
      <c r="A36" s="33">
        <v>30</v>
      </c>
      <c r="B36" s="39" t="s">
        <v>142</v>
      </c>
      <c r="C36" s="40" t="s">
        <v>150</v>
      </c>
      <c r="D36" s="35" t="s">
        <v>37</v>
      </c>
      <c r="E36" s="35" t="s">
        <v>48</v>
      </c>
      <c r="F36" s="36" t="s">
        <v>39</v>
      </c>
      <c r="G36" s="36" t="str">
        <f>VLOOKUP(C36,[1]表!$D:$I,6,0)</f>
        <v>伯西热克镇2村</v>
      </c>
      <c r="H36" s="41" t="s">
        <v>151</v>
      </c>
      <c r="I36" s="35" t="s">
        <v>55</v>
      </c>
      <c r="J36" s="51">
        <v>3.9</v>
      </c>
      <c r="K36" s="52">
        <v>290</v>
      </c>
      <c r="L36" s="52">
        <f t="shared" si="1"/>
        <v>290</v>
      </c>
      <c r="M36" s="52">
        <f t="shared" si="2"/>
        <v>290</v>
      </c>
      <c r="N36" s="52">
        <v>290</v>
      </c>
      <c r="O36" s="52"/>
      <c r="P36" s="52"/>
      <c r="Q36" s="52"/>
      <c r="R36" s="52"/>
      <c r="S36" s="52"/>
      <c r="T36" s="52"/>
      <c r="U36" s="52"/>
      <c r="V36" s="52"/>
      <c r="W36" s="35">
        <v>239.83803</v>
      </c>
      <c r="X36" s="57">
        <f t="shared" si="3"/>
        <v>0.827027689655172</v>
      </c>
      <c r="Y36" s="35" t="s">
        <v>42</v>
      </c>
      <c r="Z36" s="78">
        <v>1</v>
      </c>
      <c r="AA36" s="78" t="s">
        <v>134</v>
      </c>
      <c r="AB36" s="79" t="s">
        <v>56</v>
      </c>
      <c r="AC36" s="80" t="s">
        <v>96</v>
      </c>
      <c r="AD36" s="81"/>
      <c r="AE36" s="54"/>
      <c r="AF36" s="54"/>
      <c r="AG36" s="54"/>
    </row>
    <row r="37" s="6" customFormat="1" ht="52" customHeight="1" spans="1:33">
      <c r="A37" s="33">
        <v>31</v>
      </c>
      <c r="B37" s="34" t="s">
        <v>152</v>
      </c>
      <c r="C37" s="35" t="s">
        <v>153</v>
      </c>
      <c r="D37" s="40" t="s">
        <v>154</v>
      </c>
      <c r="E37" s="35" t="s">
        <v>155</v>
      </c>
      <c r="F37" s="36" t="s">
        <v>39</v>
      </c>
      <c r="G37" s="36" t="str">
        <f>VLOOKUP(C37,[1]表!$D:$I,6,0)</f>
        <v>叶城县</v>
      </c>
      <c r="H37" s="38" t="s">
        <v>156</v>
      </c>
      <c r="I37" s="35" t="s">
        <v>157</v>
      </c>
      <c r="J37" s="51">
        <v>1466.5</v>
      </c>
      <c r="K37" s="52">
        <v>1466.5</v>
      </c>
      <c r="L37" s="52">
        <f t="shared" si="1"/>
        <v>1466.5</v>
      </c>
      <c r="M37" s="52">
        <f t="shared" si="2"/>
        <v>1466.5</v>
      </c>
      <c r="N37" s="52">
        <v>1466.5</v>
      </c>
      <c r="O37" s="52"/>
      <c r="P37" s="52"/>
      <c r="Q37" s="52"/>
      <c r="R37" s="52"/>
      <c r="S37" s="52"/>
      <c r="T37" s="52"/>
      <c r="U37" s="52"/>
      <c r="V37" s="52"/>
      <c r="W37" s="35">
        <v>1466.5</v>
      </c>
      <c r="X37" s="57">
        <f t="shared" si="3"/>
        <v>1</v>
      </c>
      <c r="Y37" s="35" t="s">
        <v>42</v>
      </c>
      <c r="Z37" s="78">
        <v>1</v>
      </c>
      <c r="AA37" s="78" t="s">
        <v>158</v>
      </c>
      <c r="AB37" s="79" t="s">
        <v>158</v>
      </c>
      <c r="AC37" s="80" t="s">
        <v>96</v>
      </c>
      <c r="AD37" s="81"/>
      <c r="AE37" s="54"/>
      <c r="AF37" s="54"/>
      <c r="AG37" s="54"/>
    </row>
    <row r="38" s="6" customFormat="1" ht="52" customHeight="1" spans="1:33">
      <c r="A38" s="33">
        <v>32</v>
      </c>
      <c r="B38" s="34" t="s">
        <v>159</v>
      </c>
      <c r="C38" s="35" t="s">
        <v>160</v>
      </c>
      <c r="D38" s="35" t="s">
        <v>37</v>
      </c>
      <c r="E38" s="35" t="s">
        <v>161</v>
      </c>
      <c r="F38" s="36" t="s">
        <v>39</v>
      </c>
      <c r="G38" s="36" t="str">
        <f>VLOOKUP(C38,[1]表!$D:$I,6,0)</f>
        <v>洛克乡1村</v>
      </c>
      <c r="H38" s="37" t="s">
        <v>162</v>
      </c>
      <c r="I38" s="35" t="s">
        <v>76</v>
      </c>
      <c r="J38" s="51">
        <v>22</v>
      </c>
      <c r="K38" s="52">
        <v>1600</v>
      </c>
      <c r="L38" s="52">
        <f t="shared" si="1"/>
        <v>1550</v>
      </c>
      <c r="M38" s="52">
        <f t="shared" si="2"/>
        <v>1550</v>
      </c>
      <c r="N38" s="52">
        <v>1550</v>
      </c>
      <c r="O38" s="52"/>
      <c r="P38" s="52"/>
      <c r="Q38" s="52"/>
      <c r="R38" s="52"/>
      <c r="S38" s="52"/>
      <c r="T38" s="52"/>
      <c r="U38" s="52"/>
      <c r="V38" s="52"/>
      <c r="W38" s="35">
        <v>1038.933674</v>
      </c>
      <c r="X38" s="57">
        <f t="shared" si="3"/>
        <v>0.670279789677419</v>
      </c>
      <c r="Y38" s="35" t="s">
        <v>42</v>
      </c>
      <c r="Z38" s="78">
        <v>1</v>
      </c>
      <c r="AA38" s="78" t="s">
        <v>163</v>
      </c>
      <c r="AB38" s="79" t="s">
        <v>56</v>
      </c>
      <c r="AC38" s="80" t="s">
        <v>45</v>
      </c>
      <c r="AD38" s="81"/>
      <c r="AE38" s="54"/>
      <c r="AF38" s="54"/>
      <c r="AG38" s="54"/>
    </row>
    <row r="39" s="6" customFormat="1" ht="52" customHeight="1" spans="1:33">
      <c r="A39" s="33">
        <v>33</v>
      </c>
      <c r="B39" s="34" t="s">
        <v>164</v>
      </c>
      <c r="C39" s="35" t="s">
        <v>165</v>
      </c>
      <c r="D39" s="35" t="s">
        <v>37</v>
      </c>
      <c r="E39" s="35" t="s">
        <v>166</v>
      </c>
      <c r="F39" s="36" t="s">
        <v>39</v>
      </c>
      <c r="G39" s="36" t="str">
        <f>VLOOKUP(C39,[1]表!$D:$I,6,0)</f>
        <v>叶城县</v>
      </c>
      <c r="H39" s="37" t="s">
        <v>167</v>
      </c>
      <c r="I39" s="35" t="s">
        <v>168</v>
      </c>
      <c r="J39" s="51">
        <v>10</v>
      </c>
      <c r="K39" s="52">
        <v>400</v>
      </c>
      <c r="L39" s="52">
        <f t="shared" si="1"/>
        <v>400</v>
      </c>
      <c r="M39" s="52">
        <f t="shared" si="2"/>
        <v>400</v>
      </c>
      <c r="N39" s="52">
        <v>400</v>
      </c>
      <c r="O39" s="52"/>
      <c r="P39" s="52"/>
      <c r="Q39" s="52"/>
      <c r="R39" s="52"/>
      <c r="S39" s="52"/>
      <c r="T39" s="52"/>
      <c r="U39" s="52"/>
      <c r="V39" s="52"/>
      <c r="W39" s="35">
        <v>353.7</v>
      </c>
      <c r="X39" s="57">
        <f t="shared" si="3"/>
        <v>0.88425</v>
      </c>
      <c r="Y39" s="35" t="s">
        <v>42</v>
      </c>
      <c r="Z39" s="78">
        <v>1</v>
      </c>
      <c r="AA39" s="78" t="s">
        <v>163</v>
      </c>
      <c r="AB39" s="79" t="s">
        <v>56</v>
      </c>
      <c r="AC39" s="80" t="s">
        <v>45</v>
      </c>
      <c r="AD39" s="81"/>
      <c r="AE39" s="54"/>
      <c r="AF39" s="54"/>
      <c r="AG39" s="54"/>
    </row>
    <row r="40" s="6" customFormat="1" ht="52" customHeight="1" spans="1:33">
      <c r="A40" s="33">
        <v>34</v>
      </c>
      <c r="B40" s="34" t="s">
        <v>169</v>
      </c>
      <c r="C40" s="35" t="s">
        <v>170</v>
      </c>
      <c r="D40" s="35" t="s">
        <v>37</v>
      </c>
      <c r="E40" s="35" t="s">
        <v>166</v>
      </c>
      <c r="F40" s="36" t="s">
        <v>39</v>
      </c>
      <c r="G40" s="36" t="str">
        <f>VLOOKUP(C40,[1]表!$D:$I,6,0)</f>
        <v>叶城县</v>
      </c>
      <c r="H40" s="37" t="s">
        <v>171</v>
      </c>
      <c r="I40" s="35" t="s">
        <v>172</v>
      </c>
      <c r="J40" s="51">
        <v>1</v>
      </c>
      <c r="K40" s="52">
        <v>200</v>
      </c>
      <c r="L40" s="52">
        <f t="shared" ref="L40:L71" si="4">M40+T40+U40+V40</f>
        <v>200</v>
      </c>
      <c r="M40" s="52">
        <f t="shared" ref="M40:M71" si="5">SUM(N40:S40)</f>
        <v>200</v>
      </c>
      <c r="N40" s="52">
        <v>200</v>
      </c>
      <c r="O40" s="52"/>
      <c r="P40" s="52"/>
      <c r="Q40" s="52"/>
      <c r="R40" s="52"/>
      <c r="S40" s="52"/>
      <c r="T40" s="52"/>
      <c r="U40" s="52"/>
      <c r="V40" s="52"/>
      <c r="W40" s="35">
        <v>173.7</v>
      </c>
      <c r="X40" s="57">
        <f t="shared" ref="X40:X71" si="6">W40/L40</f>
        <v>0.8685</v>
      </c>
      <c r="Y40" s="35" t="s">
        <v>42</v>
      </c>
      <c r="Z40" s="78">
        <v>1</v>
      </c>
      <c r="AA40" s="78" t="s">
        <v>163</v>
      </c>
      <c r="AB40" s="79" t="s">
        <v>56</v>
      </c>
      <c r="AC40" s="80" t="s">
        <v>45</v>
      </c>
      <c r="AD40" s="81"/>
      <c r="AE40" s="54"/>
      <c r="AF40" s="54"/>
      <c r="AG40" s="54"/>
    </row>
    <row r="41" s="6" customFormat="1" ht="52" customHeight="1" spans="1:33">
      <c r="A41" s="33">
        <v>35</v>
      </c>
      <c r="B41" s="34" t="s">
        <v>173</v>
      </c>
      <c r="C41" s="35" t="s">
        <v>174</v>
      </c>
      <c r="D41" s="35" t="s">
        <v>37</v>
      </c>
      <c r="E41" s="35" t="s">
        <v>166</v>
      </c>
      <c r="F41" s="36" t="s">
        <v>39</v>
      </c>
      <c r="G41" s="36" t="str">
        <f>VLOOKUP(C41,[1]表!$D:$I,6,0)</f>
        <v>叶城县</v>
      </c>
      <c r="H41" s="38" t="s">
        <v>175</v>
      </c>
      <c r="I41" s="35" t="s">
        <v>76</v>
      </c>
      <c r="J41" s="51">
        <v>1</v>
      </c>
      <c r="K41" s="52">
        <v>700</v>
      </c>
      <c r="L41" s="52">
        <f t="shared" si="4"/>
        <v>700</v>
      </c>
      <c r="M41" s="52">
        <f t="shared" si="5"/>
        <v>700</v>
      </c>
      <c r="N41" s="52">
        <v>700</v>
      </c>
      <c r="O41" s="52"/>
      <c r="P41" s="52"/>
      <c r="Q41" s="52"/>
      <c r="R41" s="52"/>
      <c r="S41" s="52"/>
      <c r="T41" s="52"/>
      <c r="U41" s="52"/>
      <c r="V41" s="52"/>
      <c r="W41" s="35">
        <v>68.95075</v>
      </c>
      <c r="X41" s="57">
        <f t="shared" si="6"/>
        <v>0.0985010714285714</v>
      </c>
      <c r="Y41" s="35" t="s">
        <v>123</v>
      </c>
      <c r="Z41" s="78">
        <v>0.3</v>
      </c>
      <c r="AA41" s="35" t="s">
        <v>163</v>
      </c>
      <c r="AB41" s="79" t="s">
        <v>56</v>
      </c>
      <c r="AC41" s="80" t="s">
        <v>45</v>
      </c>
      <c r="AD41" s="81"/>
      <c r="AE41" s="54"/>
      <c r="AF41" s="54"/>
      <c r="AG41" s="54"/>
    </row>
    <row r="42" s="6" customFormat="1" ht="52" customHeight="1" spans="1:33">
      <c r="A42" s="33">
        <v>36</v>
      </c>
      <c r="B42" s="34" t="s">
        <v>176</v>
      </c>
      <c r="C42" s="35" t="s">
        <v>177</v>
      </c>
      <c r="D42" s="35" t="s">
        <v>37</v>
      </c>
      <c r="E42" s="35" t="s">
        <v>48</v>
      </c>
      <c r="F42" s="36" t="s">
        <v>39</v>
      </c>
      <c r="G42" s="36" t="str">
        <f>VLOOKUP(C42,[1]表!$D:$I,6,0)</f>
        <v>洛克乡1村</v>
      </c>
      <c r="H42" s="38" t="s">
        <v>178</v>
      </c>
      <c r="I42" s="35" t="s">
        <v>55</v>
      </c>
      <c r="J42" s="51">
        <v>22.12</v>
      </c>
      <c r="K42" s="52">
        <v>1700</v>
      </c>
      <c r="L42" s="52">
        <f t="shared" si="4"/>
        <v>1600</v>
      </c>
      <c r="M42" s="52">
        <f t="shared" si="5"/>
        <v>1600</v>
      </c>
      <c r="N42" s="52">
        <v>1600</v>
      </c>
      <c r="O42" s="52"/>
      <c r="P42" s="52"/>
      <c r="Q42" s="52"/>
      <c r="R42" s="52"/>
      <c r="S42" s="52"/>
      <c r="T42" s="52"/>
      <c r="U42" s="52"/>
      <c r="V42" s="52"/>
      <c r="W42" s="35">
        <v>1328.330725</v>
      </c>
      <c r="X42" s="57">
        <f t="shared" si="6"/>
        <v>0.830206703125</v>
      </c>
      <c r="Y42" s="35" t="s">
        <v>42</v>
      </c>
      <c r="Z42" s="78">
        <v>1</v>
      </c>
      <c r="AA42" s="78" t="s">
        <v>163</v>
      </c>
      <c r="AB42" s="79" t="s">
        <v>56</v>
      </c>
      <c r="AC42" s="80" t="s">
        <v>45</v>
      </c>
      <c r="AD42" s="81"/>
      <c r="AE42" s="54"/>
      <c r="AF42" s="54"/>
      <c r="AG42" s="54"/>
    </row>
    <row r="43" s="6" customFormat="1" ht="52" customHeight="1" spans="1:33">
      <c r="A43" s="33">
        <v>37</v>
      </c>
      <c r="B43" s="34" t="s">
        <v>179</v>
      </c>
      <c r="C43" s="35" t="s">
        <v>180</v>
      </c>
      <c r="D43" s="35" t="s">
        <v>37</v>
      </c>
      <c r="E43" s="35" t="s">
        <v>38</v>
      </c>
      <c r="F43" s="36" t="s">
        <v>39</v>
      </c>
      <c r="G43" s="36" t="str">
        <f>VLOOKUP(C43,[1]表!$D:$I,6,0)</f>
        <v>洛克乡1村</v>
      </c>
      <c r="H43" s="38" t="s">
        <v>181</v>
      </c>
      <c r="I43" s="35" t="s">
        <v>182</v>
      </c>
      <c r="J43" s="51">
        <v>1</v>
      </c>
      <c r="K43" s="52">
        <v>400</v>
      </c>
      <c r="L43" s="52">
        <f t="shared" si="4"/>
        <v>400</v>
      </c>
      <c r="M43" s="52">
        <f t="shared" si="5"/>
        <v>400</v>
      </c>
      <c r="N43" s="52">
        <v>400</v>
      </c>
      <c r="O43" s="52"/>
      <c r="P43" s="52"/>
      <c r="Q43" s="52"/>
      <c r="R43" s="52"/>
      <c r="S43" s="52"/>
      <c r="T43" s="52"/>
      <c r="U43" s="52"/>
      <c r="V43" s="52"/>
      <c r="W43" s="35">
        <v>119.307</v>
      </c>
      <c r="X43" s="57">
        <f t="shared" si="6"/>
        <v>0.2982675</v>
      </c>
      <c r="Y43" s="35" t="s">
        <v>123</v>
      </c>
      <c r="Z43" s="82">
        <v>0.3</v>
      </c>
      <c r="AA43" s="35" t="s">
        <v>183</v>
      </c>
      <c r="AB43" s="79" t="s">
        <v>183</v>
      </c>
      <c r="AC43" s="80" t="s">
        <v>130</v>
      </c>
      <c r="AD43" s="81"/>
      <c r="AE43" s="54"/>
      <c r="AF43" s="54"/>
      <c r="AG43" s="54"/>
    </row>
    <row r="44" s="6" customFormat="1" ht="52" customHeight="1" spans="1:33">
      <c r="A44" s="33">
        <v>38</v>
      </c>
      <c r="B44" s="34" t="s">
        <v>184</v>
      </c>
      <c r="C44" s="35" t="s">
        <v>185</v>
      </c>
      <c r="D44" s="35" t="s">
        <v>37</v>
      </c>
      <c r="E44" s="35" t="s">
        <v>48</v>
      </c>
      <c r="F44" s="36" t="s">
        <v>39</v>
      </c>
      <c r="G44" s="36" t="str">
        <f>VLOOKUP(C44,[1]表!$D:$I,6,0)</f>
        <v>河园镇</v>
      </c>
      <c r="H44" s="37" t="s">
        <v>186</v>
      </c>
      <c r="I44" s="35" t="s">
        <v>50</v>
      </c>
      <c r="J44" s="51">
        <v>2260</v>
      </c>
      <c r="K44" s="52">
        <v>398</v>
      </c>
      <c r="L44" s="52">
        <f t="shared" si="4"/>
        <v>385</v>
      </c>
      <c r="M44" s="52">
        <f t="shared" si="5"/>
        <v>385</v>
      </c>
      <c r="N44" s="52">
        <v>385</v>
      </c>
      <c r="O44" s="52"/>
      <c r="P44" s="52"/>
      <c r="Q44" s="52"/>
      <c r="R44" s="52"/>
      <c r="S44" s="52"/>
      <c r="T44" s="52"/>
      <c r="U44" s="52"/>
      <c r="V44" s="52"/>
      <c r="W44" s="35">
        <v>326.515934</v>
      </c>
      <c r="X44" s="57">
        <f t="shared" si="6"/>
        <v>0.848093335064935</v>
      </c>
      <c r="Y44" s="35" t="s">
        <v>42</v>
      </c>
      <c r="Z44" s="78">
        <v>1</v>
      </c>
      <c r="AA44" s="78" t="s">
        <v>187</v>
      </c>
      <c r="AB44" s="79" t="s">
        <v>71</v>
      </c>
      <c r="AC44" s="80" t="s">
        <v>57</v>
      </c>
      <c r="AD44" s="81"/>
      <c r="AE44" s="54"/>
      <c r="AF44" s="54"/>
      <c r="AG44" s="54"/>
    </row>
    <row r="45" s="6" customFormat="1" ht="52" customHeight="1" spans="1:33">
      <c r="A45" s="33">
        <v>39</v>
      </c>
      <c r="B45" s="34" t="s">
        <v>188</v>
      </c>
      <c r="C45" s="35" t="s">
        <v>189</v>
      </c>
      <c r="D45" s="35" t="s">
        <v>37</v>
      </c>
      <c r="E45" s="35" t="s">
        <v>48</v>
      </c>
      <c r="F45" s="36" t="s">
        <v>39</v>
      </c>
      <c r="G45" s="36" t="str">
        <f>VLOOKUP(C45,[1]表!$D:$I,6,0)</f>
        <v>河园镇</v>
      </c>
      <c r="H45" s="37" t="s">
        <v>190</v>
      </c>
      <c r="I45" s="35" t="s">
        <v>55</v>
      </c>
      <c r="J45" s="51">
        <v>12</v>
      </c>
      <c r="K45" s="52">
        <v>900</v>
      </c>
      <c r="L45" s="52">
        <f t="shared" si="4"/>
        <v>850</v>
      </c>
      <c r="M45" s="52">
        <f t="shared" si="5"/>
        <v>850</v>
      </c>
      <c r="N45" s="52">
        <v>850</v>
      </c>
      <c r="O45" s="52"/>
      <c r="P45" s="52"/>
      <c r="Q45" s="52"/>
      <c r="R45" s="52"/>
      <c r="S45" s="52"/>
      <c r="T45" s="52"/>
      <c r="U45" s="52"/>
      <c r="V45" s="52"/>
      <c r="W45" s="35">
        <v>706.541038</v>
      </c>
      <c r="X45" s="57">
        <f t="shared" si="6"/>
        <v>0.831224750588235</v>
      </c>
      <c r="Y45" s="35" t="s">
        <v>42</v>
      </c>
      <c r="Z45" s="78">
        <v>1</v>
      </c>
      <c r="AA45" s="78" t="s">
        <v>187</v>
      </c>
      <c r="AB45" s="79" t="s">
        <v>56</v>
      </c>
      <c r="AC45" s="80" t="s">
        <v>45</v>
      </c>
      <c r="AD45" s="81"/>
      <c r="AE45" s="54"/>
      <c r="AF45" s="54"/>
      <c r="AG45" s="54"/>
    </row>
    <row r="46" s="6" customFormat="1" ht="52" customHeight="1" spans="1:33">
      <c r="A46" s="33">
        <v>40</v>
      </c>
      <c r="B46" s="39" t="s">
        <v>191</v>
      </c>
      <c r="C46" s="35" t="s">
        <v>192</v>
      </c>
      <c r="D46" s="35" t="s">
        <v>37</v>
      </c>
      <c r="E46" s="35" t="s">
        <v>193</v>
      </c>
      <c r="F46" s="36" t="s">
        <v>39</v>
      </c>
      <c r="G46" s="36" t="str">
        <f>VLOOKUP(C46,[1]表!$D:$I,6,0)</f>
        <v>河园镇霍依拉坎特（7）村</v>
      </c>
      <c r="H46" s="37" t="s">
        <v>194</v>
      </c>
      <c r="I46" s="35" t="s">
        <v>104</v>
      </c>
      <c r="J46" s="51">
        <v>2</v>
      </c>
      <c r="K46" s="52">
        <v>100</v>
      </c>
      <c r="L46" s="52">
        <f t="shared" si="4"/>
        <v>87.8</v>
      </c>
      <c r="M46" s="52">
        <f t="shared" si="5"/>
        <v>87.8</v>
      </c>
      <c r="N46" s="52">
        <v>87.8</v>
      </c>
      <c r="O46" s="52"/>
      <c r="P46" s="52"/>
      <c r="Q46" s="52"/>
      <c r="R46" s="52"/>
      <c r="S46" s="52"/>
      <c r="T46" s="52"/>
      <c r="U46" s="52"/>
      <c r="V46" s="52"/>
      <c r="W46" s="35">
        <v>87.8</v>
      </c>
      <c r="X46" s="57">
        <f t="shared" si="6"/>
        <v>1</v>
      </c>
      <c r="Y46" s="35" t="s">
        <v>42</v>
      </c>
      <c r="Z46" s="78">
        <v>1</v>
      </c>
      <c r="AA46" s="78" t="s">
        <v>187</v>
      </c>
      <c r="AB46" s="79" t="s">
        <v>195</v>
      </c>
      <c r="AC46" s="80" t="s">
        <v>45</v>
      </c>
      <c r="AD46" s="81"/>
      <c r="AE46" s="54"/>
      <c r="AF46" s="54"/>
      <c r="AG46" s="54"/>
    </row>
    <row r="47" s="6" customFormat="1" ht="52" customHeight="1" spans="1:33">
      <c r="A47" s="33">
        <v>41</v>
      </c>
      <c r="B47" s="34" t="s">
        <v>196</v>
      </c>
      <c r="C47" s="35" t="s">
        <v>197</v>
      </c>
      <c r="D47" s="35" t="s">
        <v>37</v>
      </c>
      <c r="E47" s="35" t="s">
        <v>193</v>
      </c>
      <c r="F47" s="36" t="s">
        <v>39</v>
      </c>
      <c r="G47" s="36" t="str">
        <f>VLOOKUP(C47,[1]表!$D:$I,6,0)</f>
        <v>河园镇库普其（19）村</v>
      </c>
      <c r="H47" s="37" t="s">
        <v>194</v>
      </c>
      <c r="I47" s="35" t="s">
        <v>104</v>
      </c>
      <c r="J47" s="51">
        <v>2</v>
      </c>
      <c r="K47" s="52">
        <v>100</v>
      </c>
      <c r="L47" s="52">
        <f t="shared" si="4"/>
        <v>87.8</v>
      </c>
      <c r="M47" s="52">
        <f t="shared" si="5"/>
        <v>87.8</v>
      </c>
      <c r="N47" s="52">
        <v>87.8</v>
      </c>
      <c r="O47" s="52"/>
      <c r="P47" s="52"/>
      <c r="Q47" s="52"/>
      <c r="R47" s="52"/>
      <c r="S47" s="52"/>
      <c r="T47" s="52"/>
      <c r="U47" s="52"/>
      <c r="V47" s="52"/>
      <c r="W47" s="35">
        <v>87.8</v>
      </c>
      <c r="X47" s="57">
        <f t="shared" si="6"/>
        <v>1</v>
      </c>
      <c r="Y47" s="35" t="s">
        <v>42</v>
      </c>
      <c r="Z47" s="78">
        <v>1</v>
      </c>
      <c r="AA47" s="78" t="s">
        <v>187</v>
      </c>
      <c r="AB47" s="79" t="s">
        <v>195</v>
      </c>
      <c r="AC47" s="80" t="s">
        <v>45</v>
      </c>
      <c r="AD47" s="81"/>
      <c r="AE47" s="54"/>
      <c r="AF47" s="54"/>
      <c r="AG47" s="54"/>
    </row>
    <row r="48" s="6" customFormat="1" ht="52" customHeight="1" spans="1:33">
      <c r="A48" s="33">
        <v>42</v>
      </c>
      <c r="B48" s="34" t="s">
        <v>198</v>
      </c>
      <c r="C48" s="35" t="s">
        <v>199</v>
      </c>
      <c r="D48" s="35" t="s">
        <v>64</v>
      </c>
      <c r="E48" s="35" t="s">
        <v>200</v>
      </c>
      <c r="F48" s="36" t="s">
        <v>39</v>
      </c>
      <c r="G48" s="36" t="str">
        <f>VLOOKUP(C48,[1]表!$D:$I,6,0)</f>
        <v>河园镇</v>
      </c>
      <c r="H48" s="38" t="s">
        <v>201</v>
      </c>
      <c r="I48" s="53" t="s">
        <v>202</v>
      </c>
      <c r="J48" s="51">
        <v>100</v>
      </c>
      <c r="K48" s="52">
        <v>120</v>
      </c>
      <c r="L48" s="52">
        <f t="shared" si="4"/>
        <v>120</v>
      </c>
      <c r="M48" s="52">
        <f t="shared" si="5"/>
        <v>120</v>
      </c>
      <c r="N48" s="54"/>
      <c r="O48" s="52">
        <v>120</v>
      </c>
      <c r="P48" s="52"/>
      <c r="Q48" s="52"/>
      <c r="R48" s="52"/>
      <c r="S48" s="52"/>
      <c r="T48" s="52"/>
      <c r="U48" s="52"/>
      <c r="V48" s="52"/>
      <c r="W48" s="35">
        <v>115.908215</v>
      </c>
      <c r="X48" s="57">
        <f t="shared" si="6"/>
        <v>0.965901791666667</v>
      </c>
      <c r="Y48" s="35" t="s">
        <v>42</v>
      </c>
      <c r="Z48" s="78">
        <v>1</v>
      </c>
      <c r="AA48" s="78" t="s">
        <v>187</v>
      </c>
      <c r="AB48" s="79" t="s">
        <v>203</v>
      </c>
      <c r="AC48" s="80" t="s">
        <v>45</v>
      </c>
      <c r="AD48" s="81"/>
      <c r="AE48" s="54"/>
      <c r="AF48" s="54"/>
      <c r="AG48" s="54"/>
    </row>
    <row r="49" s="6" customFormat="1" ht="52" customHeight="1" spans="1:33">
      <c r="A49" s="33">
        <v>43</v>
      </c>
      <c r="B49" s="39" t="s">
        <v>188</v>
      </c>
      <c r="C49" s="35" t="s">
        <v>204</v>
      </c>
      <c r="D49" s="35" t="s">
        <v>37</v>
      </c>
      <c r="E49" s="35" t="s">
        <v>48</v>
      </c>
      <c r="F49" s="36" t="s">
        <v>39</v>
      </c>
      <c r="G49" s="36" t="str">
        <f>VLOOKUP(C49,[1]表!$D:$I,6,0)</f>
        <v>河园镇</v>
      </c>
      <c r="H49" s="38" t="s">
        <v>147</v>
      </c>
      <c r="I49" s="53" t="s">
        <v>55</v>
      </c>
      <c r="J49" s="51">
        <v>5.2</v>
      </c>
      <c r="K49" s="52">
        <v>390</v>
      </c>
      <c r="L49" s="52">
        <f t="shared" si="4"/>
        <v>375</v>
      </c>
      <c r="M49" s="52">
        <f t="shared" si="5"/>
        <v>375</v>
      </c>
      <c r="N49" s="52">
        <v>375</v>
      </c>
      <c r="O49" s="52"/>
      <c r="P49" s="52"/>
      <c r="Q49" s="52"/>
      <c r="R49" s="52"/>
      <c r="S49" s="52"/>
      <c r="T49" s="52"/>
      <c r="U49" s="52"/>
      <c r="V49" s="52"/>
      <c r="W49" s="35">
        <v>330.221731</v>
      </c>
      <c r="X49" s="57">
        <f t="shared" si="6"/>
        <v>0.880591282666667</v>
      </c>
      <c r="Y49" s="35" t="s">
        <v>42</v>
      </c>
      <c r="Z49" s="78">
        <v>1</v>
      </c>
      <c r="AA49" s="78" t="s">
        <v>187</v>
      </c>
      <c r="AB49" s="79" t="s">
        <v>56</v>
      </c>
      <c r="AC49" s="80" t="s">
        <v>45</v>
      </c>
      <c r="AD49" s="81"/>
      <c r="AE49" s="54"/>
      <c r="AF49" s="54"/>
      <c r="AG49" s="54"/>
    </row>
    <row r="50" s="6" customFormat="1" ht="52" customHeight="1" spans="1:33">
      <c r="A50" s="33">
        <v>44</v>
      </c>
      <c r="B50" s="39" t="s">
        <v>205</v>
      </c>
      <c r="C50" s="35" t="s">
        <v>206</v>
      </c>
      <c r="D50" s="35" t="s">
        <v>37</v>
      </c>
      <c r="E50" s="35" t="s">
        <v>48</v>
      </c>
      <c r="F50" s="36" t="s">
        <v>39</v>
      </c>
      <c r="G50" s="36" t="str">
        <f>VLOOKUP(C50,[1]表!$D:$I,6,0)</f>
        <v>河园镇</v>
      </c>
      <c r="H50" s="38" t="s">
        <v>207</v>
      </c>
      <c r="I50" s="53" t="s">
        <v>208</v>
      </c>
      <c r="J50" s="51">
        <v>4</v>
      </c>
      <c r="K50" s="52">
        <v>488</v>
      </c>
      <c r="L50" s="52">
        <f t="shared" si="4"/>
        <v>472.7148</v>
      </c>
      <c r="M50" s="52">
        <f t="shared" si="5"/>
        <v>472.7148</v>
      </c>
      <c r="N50" s="52">
        <v>472.7148</v>
      </c>
      <c r="O50" s="52"/>
      <c r="P50" s="52"/>
      <c r="Q50" s="52"/>
      <c r="R50" s="52"/>
      <c r="S50" s="52"/>
      <c r="T50" s="52"/>
      <c r="U50" s="52"/>
      <c r="V50" s="52"/>
      <c r="W50" s="35">
        <v>472.7148</v>
      </c>
      <c r="X50" s="57">
        <f t="shared" si="6"/>
        <v>1</v>
      </c>
      <c r="Y50" s="35" t="s">
        <v>42</v>
      </c>
      <c r="Z50" s="78">
        <v>1</v>
      </c>
      <c r="AA50" s="78" t="s">
        <v>187</v>
      </c>
      <c r="AB50" s="79" t="s">
        <v>51</v>
      </c>
      <c r="AC50" s="80" t="s">
        <v>45</v>
      </c>
      <c r="AD50" s="81"/>
      <c r="AE50" s="54"/>
      <c r="AF50" s="54"/>
      <c r="AG50" s="54"/>
    </row>
    <row r="51" s="6" customFormat="1" ht="52" customHeight="1" spans="1:33">
      <c r="A51" s="33">
        <v>45</v>
      </c>
      <c r="B51" s="39" t="s">
        <v>188</v>
      </c>
      <c r="C51" s="40" t="s">
        <v>209</v>
      </c>
      <c r="D51" s="35" t="s">
        <v>37</v>
      </c>
      <c r="E51" s="35" t="s">
        <v>48</v>
      </c>
      <c r="F51" s="36" t="s">
        <v>39</v>
      </c>
      <c r="G51" s="36" t="str">
        <f>VLOOKUP(C51,[1]表!$D:$I,6,0)</f>
        <v>河园镇7村、8村</v>
      </c>
      <c r="H51" s="41" t="s">
        <v>210</v>
      </c>
      <c r="I51" s="35" t="s">
        <v>55</v>
      </c>
      <c r="J51" s="51">
        <v>5</v>
      </c>
      <c r="K51" s="52">
        <v>375</v>
      </c>
      <c r="L51" s="52">
        <f t="shared" si="4"/>
        <v>375</v>
      </c>
      <c r="M51" s="52">
        <f t="shared" si="5"/>
        <v>375</v>
      </c>
      <c r="N51" s="52">
        <v>375</v>
      </c>
      <c r="O51" s="52"/>
      <c r="P51" s="52"/>
      <c r="Q51" s="52"/>
      <c r="R51" s="52"/>
      <c r="S51" s="52"/>
      <c r="T51" s="52"/>
      <c r="U51" s="52"/>
      <c r="V51" s="52"/>
      <c r="W51" s="35">
        <v>308.214237</v>
      </c>
      <c r="X51" s="57">
        <f t="shared" si="6"/>
        <v>0.821904632</v>
      </c>
      <c r="Y51" s="35" t="s">
        <v>42</v>
      </c>
      <c r="Z51" s="78">
        <v>1</v>
      </c>
      <c r="AA51" s="78" t="s">
        <v>187</v>
      </c>
      <c r="AB51" s="79" t="s">
        <v>56</v>
      </c>
      <c r="AC51" s="80" t="s">
        <v>96</v>
      </c>
      <c r="AD51" s="81"/>
      <c r="AE51" s="54"/>
      <c r="AF51" s="54"/>
      <c r="AG51" s="54"/>
    </row>
    <row r="52" s="6" customFormat="1" ht="52" customHeight="1" spans="1:33">
      <c r="A52" s="33">
        <v>46</v>
      </c>
      <c r="B52" s="34" t="s">
        <v>211</v>
      </c>
      <c r="C52" s="40" t="s">
        <v>212</v>
      </c>
      <c r="D52" s="35" t="s">
        <v>107</v>
      </c>
      <c r="E52" s="35" t="s">
        <v>121</v>
      </c>
      <c r="F52" s="36" t="s">
        <v>39</v>
      </c>
      <c r="G52" s="36" t="str">
        <f>VLOOKUP(C52,[1]表!$D:$I,6,0)</f>
        <v>河园镇萨依巴格（17）村</v>
      </c>
      <c r="H52" s="42" t="s">
        <v>213</v>
      </c>
      <c r="I52" s="35" t="s">
        <v>55</v>
      </c>
      <c r="J52" s="51">
        <v>6.4</v>
      </c>
      <c r="K52" s="52">
        <v>924</v>
      </c>
      <c r="L52" s="52">
        <f t="shared" si="4"/>
        <v>908.1</v>
      </c>
      <c r="M52" s="52">
        <f t="shared" si="5"/>
        <v>908.1</v>
      </c>
      <c r="N52" s="52">
        <v>908.1</v>
      </c>
      <c r="O52" s="52"/>
      <c r="P52" s="52"/>
      <c r="Q52" s="52"/>
      <c r="R52" s="52"/>
      <c r="S52" s="52"/>
      <c r="T52" s="52"/>
      <c r="U52" s="52"/>
      <c r="V52" s="52"/>
      <c r="W52" s="35">
        <v>236.117046</v>
      </c>
      <c r="X52" s="57">
        <f t="shared" si="6"/>
        <v>0.260012163858606</v>
      </c>
      <c r="Y52" s="35" t="s">
        <v>42</v>
      </c>
      <c r="Z52" s="78">
        <v>1</v>
      </c>
      <c r="AA52" s="78" t="s">
        <v>187</v>
      </c>
      <c r="AB52" s="79" t="s">
        <v>124</v>
      </c>
      <c r="AC52" s="80" t="s">
        <v>96</v>
      </c>
      <c r="AD52" s="81"/>
      <c r="AE52" s="54"/>
      <c r="AF52" s="54"/>
      <c r="AG52" s="54"/>
    </row>
    <row r="53" s="6" customFormat="1" ht="52" customHeight="1" spans="1:33">
      <c r="A53" s="33">
        <v>47</v>
      </c>
      <c r="B53" s="39" t="s">
        <v>184</v>
      </c>
      <c r="C53" s="40" t="s">
        <v>214</v>
      </c>
      <c r="D53" s="35" t="s">
        <v>37</v>
      </c>
      <c r="E53" s="35" t="s">
        <v>48</v>
      </c>
      <c r="F53" s="36" t="s">
        <v>39</v>
      </c>
      <c r="G53" s="36" t="str">
        <f>VLOOKUP(C53,[1]表!$D:$I,6,0)</f>
        <v>河园镇喀勒塔恰斯木克（6）村</v>
      </c>
      <c r="H53" s="42" t="s">
        <v>215</v>
      </c>
      <c r="I53" s="35" t="s">
        <v>50</v>
      </c>
      <c r="J53" s="51">
        <v>2057</v>
      </c>
      <c r="K53" s="52">
        <v>370</v>
      </c>
      <c r="L53" s="52">
        <f t="shared" si="4"/>
        <v>370</v>
      </c>
      <c r="M53" s="52">
        <f t="shared" si="5"/>
        <v>370</v>
      </c>
      <c r="N53" s="52">
        <v>370</v>
      </c>
      <c r="O53" s="52"/>
      <c r="P53" s="52"/>
      <c r="Q53" s="52"/>
      <c r="R53" s="52"/>
      <c r="S53" s="52"/>
      <c r="T53" s="52"/>
      <c r="U53" s="52"/>
      <c r="V53" s="52"/>
      <c r="W53" s="35">
        <v>288.61346</v>
      </c>
      <c r="X53" s="57">
        <f t="shared" si="6"/>
        <v>0.780036378378378</v>
      </c>
      <c r="Y53" s="35" t="s">
        <v>42</v>
      </c>
      <c r="Z53" s="78">
        <v>1</v>
      </c>
      <c r="AA53" s="78" t="s">
        <v>187</v>
      </c>
      <c r="AB53" s="79" t="s">
        <v>56</v>
      </c>
      <c r="AC53" s="80" t="s">
        <v>96</v>
      </c>
      <c r="AD53" s="81"/>
      <c r="AE53" s="54"/>
      <c r="AF53" s="54"/>
      <c r="AG53" s="54"/>
    </row>
    <row r="54" s="6" customFormat="1" ht="52" customHeight="1" spans="1:33">
      <c r="A54" s="33">
        <v>48</v>
      </c>
      <c r="B54" s="34" t="s">
        <v>188</v>
      </c>
      <c r="C54" s="43" t="s">
        <v>216</v>
      </c>
      <c r="D54" s="35" t="s">
        <v>37</v>
      </c>
      <c r="E54" s="35" t="s">
        <v>85</v>
      </c>
      <c r="F54" s="36" t="s">
        <v>39</v>
      </c>
      <c r="G54" s="36" t="str">
        <f>VLOOKUP(C54,[1]表!$D:$I,6,0)</f>
        <v>河园镇2、4、17村</v>
      </c>
      <c r="H54" s="44" t="s">
        <v>217</v>
      </c>
      <c r="I54" s="53" t="s">
        <v>41</v>
      </c>
      <c r="J54" s="51">
        <v>5200</v>
      </c>
      <c r="K54" s="52">
        <v>295.2</v>
      </c>
      <c r="L54" s="52">
        <f t="shared" si="4"/>
        <v>295.2</v>
      </c>
      <c r="M54" s="52">
        <f t="shared" si="5"/>
        <v>295.2</v>
      </c>
      <c r="N54" s="52"/>
      <c r="O54" s="52"/>
      <c r="P54" s="52">
        <v>295.2</v>
      </c>
      <c r="Q54" s="52"/>
      <c r="R54" s="52"/>
      <c r="S54" s="52"/>
      <c r="T54" s="52"/>
      <c r="U54" s="52"/>
      <c r="V54" s="52"/>
      <c r="W54" s="35">
        <v>243.966415</v>
      </c>
      <c r="X54" s="57">
        <f t="shared" si="6"/>
        <v>0.826444495257453</v>
      </c>
      <c r="Y54" s="35" t="s">
        <v>42</v>
      </c>
      <c r="Z54" s="78">
        <v>1</v>
      </c>
      <c r="AA54" s="78" t="s">
        <v>187</v>
      </c>
      <c r="AB54" s="79" t="s">
        <v>91</v>
      </c>
      <c r="AC54" s="80" t="s">
        <v>96</v>
      </c>
      <c r="AD54" s="81"/>
      <c r="AE54" s="54"/>
      <c r="AF54" s="54"/>
      <c r="AG54" s="54"/>
    </row>
    <row r="55" s="6" customFormat="1" ht="52" customHeight="1" spans="1:33">
      <c r="A55" s="33">
        <v>49</v>
      </c>
      <c r="B55" s="34" t="s">
        <v>218</v>
      </c>
      <c r="C55" s="35" t="s">
        <v>219</v>
      </c>
      <c r="D55" s="35" t="s">
        <v>37</v>
      </c>
      <c r="E55" s="35" t="s">
        <v>48</v>
      </c>
      <c r="F55" s="36" t="s">
        <v>39</v>
      </c>
      <c r="G55" s="36" t="str">
        <f>VLOOKUP(C55,[1]表!$D:$I,6,0)</f>
        <v>江格勒斯乡</v>
      </c>
      <c r="H55" s="37" t="s">
        <v>220</v>
      </c>
      <c r="I55" s="35" t="s">
        <v>50</v>
      </c>
      <c r="J55" s="51">
        <v>1788</v>
      </c>
      <c r="K55" s="52">
        <v>320</v>
      </c>
      <c r="L55" s="52">
        <f t="shared" si="4"/>
        <v>319</v>
      </c>
      <c r="M55" s="52">
        <f t="shared" si="5"/>
        <v>319</v>
      </c>
      <c r="N55" s="52">
        <v>319</v>
      </c>
      <c r="O55" s="52"/>
      <c r="P55" s="52"/>
      <c r="Q55" s="52"/>
      <c r="R55" s="52"/>
      <c r="S55" s="52"/>
      <c r="T55" s="52"/>
      <c r="U55" s="52"/>
      <c r="V55" s="52"/>
      <c r="W55" s="35">
        <v>308.868378</v>
      </c>
      <c r="X55" s="57">
        <f t="shared" si="6"/>
        <v>0.968239429467085</v>
      </c>
      <c r="Y55" s="35" t="s">
        <v>42</v>
      </c>
      <c r="Z55" s="78">
        <v>1</v>
      </c>
      <c r="AA55" s="78" t="s">
        <v>221</v>
      </c>
      <c r="AB55" s="79" t="s">
        <v>71</v>
      </c>
      <c r="AC55" s="80" t="s">
        <v>57</v>
      </c>
      <c r="AD55" s="81"/>
      <c r="AE55" s="54"/>
      <c r="AF55" s="54"/>
      <c r="AG55" s="54"/>
    </row>
    <row r="56" s="6" customFormat="1" ht="52" customHeight="1" spans="1:33">
      <c r="A56" s="33">
        <v>50</v>
      </c>
      <c r="B56" s="34" t="s">
        <v>222</v>
      </c>
      <c r="C56" s="35" t="s">
        <v>223</v>
      </c>
      <c r="D56" s="35" t="s">
        <v>37</v>
      </c>
      <c r="E56" s="35" t="s">
        <v>48</v>
      </c>
      <c r="F56" s="36" t="s">
        <v>39</v>
      </c>
      <c r="G56" s="36" t="str">
        <f>VLOOKUP(C56,[1]表!$D:$I,6,0)</f>
        <v>江格勒斯乡</v>
      </c>
      <c r="H56" s="37" t="s">
        <v>224</v>
      </c>
      <c r="I56" s="35" t="s">
        <v>50</v>
      </c>
      <c r="J56" s="51">
        <v>4500</v>
      </c>
      <c r="K56" s="52">
        <v>675</v>
      </c>
      <c r="L56" s="52">
        <f t="shared" si="4"/>
        <v>675</v>
      </c>
      <c r="M56" s="52">
        <f t="shared" si="5"/>
        <v>675</v>
      </c>
      <c r="N56" s="52">
        <v>675</v>
      </c>
      <c r="O56" s="52"/>
      <c r="P56" s="52"/>
      <c r="Q56" s="52"/>
      <c r="R56" s="52"/>
      <c r="S56" s="52"/>
      <c r="T56" s="52"/>
      <c r="U56" s="52"/>
      <c r="V56" s="52"/>
      <c r="W56" s="35">
        <v>605.48177</v>
      </c>
      <c r="X56" s="57">
        <f t="shared" si="6"/>
        <v>0.897010029629629</v>
      </c>
      <c r="Y56" s="35" t="s">
        <v>42</v>
      </c>
      <c r="Z56" s="78">
        <v>1</v>
      </c>
      <c r="AA56" s="78" t="s">
        <v>221</v>
      </c>
      <c r="AB56" s="79" t="s">
        <v>71</v>
      </c>
      <c r="AC56" s="80" t="s">
        <v>57</v>
      </c>
      <c r="AD56" s="81"/>
      <c r="AE56" s="54"/>
      <c r="AF56" s="54"/>
      <c r="AG56" s="54"/>
    </row>
    <row r="57" s="6" customFormat="1" ht="52" customHeight="1" spans="1:33">
      <c r="A57" s="33">
        <v>51</v>
      </c>
      <c r="B57" s="34" t="s">
        <v>225</v>
      </c>
      <c r="C57" s="35" t="s">
        <v>226</v>
      </c>
      <c r="D57" s="35" t="s">
        <v>37</v>
      </c>
      <c r="E57" s="35" t="s">
        <v>48</v>
      </c>
      <c r="F57" s="36" t="s">
        <v>39</v>
      </c>
      <c r="G57" s="36" t="str">
        <f>VLOOKUP(C57,[1]表!$D:$I,6,0)</f>
        <v>江格勒斯乡</v>
      </c>
      <c r="H57" s="38" t="s">
        <v>227</v>
      </c>
      <c r="I57" s="53" t="s">
        <v>55</v>
      </c>
      <c r="J57" s="51">
        <v>4.6</v>
      </c>
      <c r="K57" s="52">
        <v>345</v>
      </c>
      <c r="L57" s="52">
        <f t="shared" si="4"/>
        <v>342.8</v>
      </c>
      <c r="M57" s="52">
        <f t="shared" si="5"/>
        <v>342.8</v>
      </c>
      <c r="N57" s="52"/>
      <c r="O57" s="52"/>
      <c r="P57" s="52">
        <v>342.8</v>
      </c>
      <c r="Q57" s="52"/>
      <c r="R57" s="52"/>
      <c r="S57" s="52"/>
      <c r="T57" s="52"/>
      <c r="U57" s="52"/>
      <c r="V57" s="52"/>
      <c r="W57" s="35">
        <v>331.106009</v>
      </c>
      <c r="X57" s="57">
        <f t="shared" si="6"/>
        <v>0.965886840723454</v>
      </c>
      <c r="Y57" s="35" t="s">
        <v>42</v>
      </c>
      <c r="Z57" s="78">
        <v>1</v>
      </c>
      <c r="AA57" s="78" t="s">
        <v>221</v>
      </c>
      <c r="AB57" s="79" t="s">
        <v>91</v>
      </c>
      <c r="AC57" s="80" t="s">
        <v>45</v>
      </c>
      <c r="AD57" s="81"/>
      <c r="AE57" s="54"/>
      <c r="AF57" s="54"/>
      <c r="AG57" s="54"/>
    </row>
    <row r="58" s="6" customFormat="1" ht="52" customHeight="1" spans="1:33">
      <c r="A58" s="33">
        <v>52</v>
      </c>
      <c r="B58" s="34" t="s">
        <v>228</v>
      </c>
      <c r="C58" s="35" t="s">
        <v>229</v>
      </c>
      <c r="D58" s="35" t="s">
        <v>64</v>
      </c>
      <c r="E58" s="35" t="s">
        <v>200</v>
      </c>
      <c r="F58" s="36" t="s">
        <v>39</v>
      </c>
      <c r="G58" s="36" t="str">
        <f>VLOOKUP(C58,[1]表!$D:$I,6,0)</f>
        <v>江格勒斯乡</v>
      </c>
      <c r="H58" s="38" t="s">
        <v>230</v>
      </c>
      <c r="I58" s="53" t="s">
        <v>231</v>
      </c>
      <c r="J58" s="51">
        <v>3</v>
      </c>
      <c r="K58" s="52">
        <v>167</v>
      </c>
      <c r="L58" s="52">
        <f t="shared" si="4"/>
        <v>167</v>
      </c>
      <c r="M58" s="52">
        <f t="shared" si="5"/>
        <v>167</v>
      </c>
      <c r="N58" s="52"/>
      <c r="O58" s="52">
        <v>167</v>
      </c>
      <c r="P58" s="52"/>
      <c r="Q58" s="52"/>
      <c r="R58" s="52"/>
      <c r="S58" s="52"/>
      <c r="T58" s="52"/>
      <c r="U58" s="52"/>
      <c r="V58" s="52"/>
      <c r="W58" s="35">
        <v>166.666458</v>
      </c>
      <c r="X58" s="57">
        <f t="shared" si="6"/>
        <v>0.99800274251497</v>
      </c>
      <c r="Y58" s="35" t="s">
        <v>42</v>
      </c>
      <c r="Z58" s="78">
        <v>1</v>
      </c>
      <c r="AA58" s="78" t="s">
        <v>221</v>
      </c>
      <c r="AB58" s="79" t="s">
        <v>203</v>
      </c>
      <c r="AC58" s="80" t="s">
        <v>45</v>
      </c>
      <c r="AD58" s="81"/>
      <c r="AE58" s="54"/>
      <c r="AF58" s="54"/>
      <c r="AG58" s="54"/>
    </row>
    <row r="59" s="6" customFormat="1" ht="52" customHeight="1" spans="1:33">
      <c r="A59" s="33">
        <v>53</v>
      </c>
      <c r="B59" s="34" t="s">
        <v>232</v>
      </c>
      <c r="C59" s="35" t="s">
        <v>233</v>
      </c>
      <c r="D59" s="35" t="s">
        <v>37</v>
      </c>
      <c r="E59" s="35" t="s">
        <v>48</v>
      </c>
      <c r="F59" s="36" t="s">
        <v>39</v>
      </c>
      <c r="G59" s="36" t="str">
        <f>VLOOKUP(C59,[1]表!$D:$I,6,0)</f>
        <v>江格勒斯乡</v>
      </c>
      <c r="H59" s="38" t="s">
        <v>234</v>
      </c>
      <c r="I59" s="35" t="s">
        <v>50</v>
      </c>
      <c r="J59" s="51">
        <v>4500</v>
      </c>
      <c r="K59" s="52">
        <v>810</v>
      </c>
      <c r="L59" s="52">
        <f t="shared" si="4"/>
        <v>790</v>
      </c>
      <c r="M59" s="52">
        <f t="shared" si="5"/>
        <v>790</v>
      </c>
      <c r="N59" s="52">
        <v>790</v>
      </c>
      <c r="O59" s="52"/>
      <c r="P59" s="52"/>
      <c r="Q59" s="52"/>
      <c r="R59" s="52"/>
      <c r="S59" s="52"/>
      <c r="T59" s="52"/>
      <c r="U59" s="52"/>
      <c r="V59" s="52"/>
      <c r="W59" s="35">
        <v>700.248395</v>
      </c>
      <c r="X59" s="57">
        <f t="shared" si="6"/>
        <v>0.886390373417721</v>
      </c>
      <c r="Y59" s="35" t="s">
        <v>42</v>
      </c>
      <c r="Z59" s="78">
        <v>1</v>
      </c>
      <c r="AA59" s="78" t="s">
        <v>221</v>
      </c>
      <c r="AB59" s="79" t="s">
        <v>71</v>
      </c>
      <c r="AC59" s="80" t="s">
        <v>57</v>
      </c>
      <c r="AD59" s="81"/>
      <c r="AE59" s="54"/>
      <c r="AF59" s="54"/>
      <c r="AG59" s="54"/>
    </row>
    <row r="60" s="6" customFormat="1" ht="52" customHeight="1" spans="1:33">
      <c r="A60" s="33">
        <v>54</v>
      </c>
      <c r="B60" s="39" t="s">
        <v>218</v>
      </c>
      <c r="C60" s="40" t="s">
        <v>235</v>
      </c>
      <c r="D60" s="35" t="s">
        <v>37</v>
      </c>
      <c r="E60" s="35" t="s">
        <v>48</v>
      </c>
      <c r="F60" s="36" t="s">
        <v>39</v>
      </c>
      <c r="G60" s="36" t="str">
        <f>VLOOKUP(C60,[1]表!$D:$I,6,0)</f>
        <v>江格勒斯乡5村、7村</v>
      </c>
      <c r="H60" s="41" t="s">
        <v>236</v>
      </c>
      <c r="I60" s="35" t="s">
        <v>50</v>
      </c>
      <c r="J60" s="51">
        <v>2200</v>
      </c>
      <c r="K60" s="52">
        <v>396</v>
      </c>
      <c r="L60" s="52">
        <f t="shared" si="4"/>
        <v>390</v>
      </c>
      <c r="M60" s="52">
        <f t="shared" si="5"/>
        <v>390</v>
      </c>
      <c r="N60" s="52">
        <v>390</v>
      </c>
      <c r="O60" s="52"/>
      <c r="P60" s="52"/>
      <c r="Q60" s="52"/>
      <c r="R60" s="52"/>
      <c r="S60" s="52"/>
      <c r="T60" s="52"/>
      <c r="U60" s="52"/>
      <c r="V60" s="52"/>
      <c r="W60" s="35">
        <v>342.584885</v>
      </c>
      <c r="X60" s="57">
        <f t="shared" si="6"/>
        <v>0.878422782051282</v>
      </c>
      <c r="Y60" s="35" t="s">
        <v>42</v>
      </c>
      <c r="Z60" s="78">
        <v>1</v>
      </c>
      <c r="AA60" s="78" t="s">
        <v>221</v>
      </c>
      <c r="AB60" s="79" t="s">
        <v>71</v>
      </c>
      <c r="AC60" s="80" t="s">
        <v>96</v>
      </c>
      <c r="AD60" s="81"/>
      <c r="AE60" s="54"/>
      <c r="AF60" s="54"/>
      <c r="AG60" s="54"/>
    </row>
    <row r="61" s="6" customFormat="1" ht="52" customHeight="1" spans="1:33">
      <c r="A61" s="33">
        <v>55</v>
      </c>
      <c r="B61" s="39" t="s">
        <v>225</v>
      </c>
      <c r="C61" s="40" t="s">
        <v>237</v>
      </c>
      <c r="D61" s="35" t="s">
        <v>37</v>
      </c>
      <c r="E61" s="35" t="s">
        <v>48</v>
      </c>
      <c r="F61" s="36" t="s">
        <v>39</v>
      </c>
      <c r="G61" s="36" t="str">
        <f>VLOOKUP(C61,[1]表!$D:$I,6,0)</f>
        <v>江格勒斯乡</v>
      </c>
      <c r="H61" s="41" t="s">
        <v>210</v>
      </c>
      <c r="I61" s="35" t="s">
        <v>55</v>
      </c>
      <c r="J61" s="51">
        <v>5</v>
      </c>
      <c r="K61" s="52">
        <v>375</v>
      </c>
      <c r="L61" s="52">
        <f t="shared" si="4"/>
        <v>375</v>
      </c>
      <c r="M61" s="52">
        <f t="shared" si="5"/>
        <v>375</v>
      </c>
      <c r="N61" s="52">
        <v>375</v>
      </c>
      <c r="O61" s="52"/>
      <c r="P61" s="52"/>
      <c r="Q61" s="52"/>
      <c r="R61" s="52"/>
      <c r="S61" s="52"/>
      <c r="T61" s="52"/>
      <c r="U61" s="52"/>
      <c r="V61" s="52"/>
      <c r="W61" s="35">
        <v>334.462169</v>
      </c>
      <c r="X61" s="57">
        <f t="shared" si="6"/>
        <v>0.891899117333333</v>
      </c>
      <c r="Y61" s="35" t="s">
        <v>42</v>
      </c>
      <c r="Z61" s="78">
        <v>1</v>
      </c>
      <c r="AA61" s="78" t="s">
        <v>221</v>
      </c>
      <c r="AB61" s="79" t="s">
        <v>56</v>
      </c>
      <c r="AC61" s="80" t="s">
        <v>96</v>
      </c>
      <c r="AD61" s="81"/>
      <c r="AE61" s="54"/>
      <c r="AF61" s="54"/>
      <c r="AG61" s="54"/>
    </row>
    <row r="62" s="6" customFormat="1" ht="52" customHeight="1" spans="1:33">
      <c r="A62" s="33">
        <v>56</v>
      </c>
      <c r="B62" s="34" t="s">
        <v>238</v>
      </c>
      <c r="C62" s="35" t="s">
        <v>239</v>
      </c>
      <c r="D62" s="35" t="s">
        <v>37</v>
      </c>
      <c r="E62" s="35" t="s">
        <v>48</v>
      </c>
      <c r="F62" s="36" t="s">
        <v>39</v>
      </c>
      <c r="G62" s="36" t="str">
        <f>VLOOKUP(C62,[1]表!$D:$I,6,0)</f>
        <v>恰其库木管理区2村</v>
      </c>
      <c r="H62" s="37" t="s">
        <v>69</v>
      </c>
      <c r="I62" s="35" t="s">
        <v>50</v>
      </c>
      <c r="J62" s="51">
        <v>2200</v>
      </c>
      <c r="K62" s="52">
        <v>396</v>
      </c>
      <c r="L62" s="52">
        <f t="shared" si="4"/>
        <v>361</v>
      </c>
      <c r="M62" s="52">
        <f t="shared" si="5"/>
        <v>361</v>
      </c>
      <c r="N62" s="52">
        <v>361</v>
      </c>
      <c r="O62" s="52"/>
      <c r="P62" s="52"/>
      <c r="Q62" s="52"/>
      <c r="R62" s="52"/>
      <c r="S62" s="52"/>
      <c r="T62" s="52"/>
      <c r="U62" s="52"/>
      <c r="V62" s="52"/>
      <c r="W62" s="35">
        <v>359.815024</v>
      </c>
      <c r="X62" s="57">
        <f t="shared" si="6"/>
        <v>0.99671751800554</v>
      </c>
      <c r="Y62" s="35" t="s">
        <v>42</v>
      </c>
      <c r="Z62" s="78">
        <v>1</v>
      </c>
      <c r="AA62" s="78" t="s">
        <v>221</v>
      </c>
      <c r="AB62" s="79" t="s">
        <v>71</v>
      </c>
      <c r="AC62" s="80" t="s">
        <v>57</v>
      </c>
      <c r="AD62" s="81"/>
      <c r="AE62" s="54"/>
      <c r="AF62" s="54"/>
      <c r="AG62" s="54"/>
    </row>
    <row r="63" s="6" customFormat="1" ht="52" customHeight="1" spans="1:33">
      <c r="A63" s="33">
        <v>57</v>
      </c>
      <c r="B63" s="34" t="s">
        <v>240</v>
      </c>
      <c r="C63" s="35" t="s">
        <v>241</v>
      </c>
      <c r="D63" s="35" t="s">
        <v>37</v>
      </c>
      <c r="E63" s="35" t="s">
        <v>48</v>
      </c>
      <c r="F63" s="36" t="s">
        <v>39</v>
      </c>
      <c r="G63" s="36" t="str">
        <f>VLOOKUP(C63,[1]表!$D:$I,6,0)</f>
        <v>恰其库木管理区3村、6村</v>
      </c>
      <c r="H63" s="37" t="s">
        <v>242</v>
      </c>
      <c r="I63" s="35" t="s">
        <v>55</v>
      </c>
      <c r="J63" s="51">
        <v>4.5</v>
      </c>
      <c r="K63" s="52">
        <v>337.5</v>
      </c>
      <c r="L63" s="52">
        <f t="shared" si="4"/>
        <v>320</v>
      </c>
      <c r="M63" s="52">
        <f t="shared" si="5"/>
        <v>320</v>
      </c>
      <c r="N63" s="52">
        <v>320</v>
      </c>
      <c r="O63" s="52"/>
      <c r="P63" s="52"/>
      <c r="Q63" s="52"/>
      <c r="R63" s="52"/>
      <c r="S63" s="52"/>
      <c r="T63" s="52"/>
      <c r="U63" s="52"/>
      <c r="V63" s="52"/>
      <c r="W63" s="35">
        <v>293.141729</v>
      </c>
      <c r="X63" s="57">
        <f t="shared" si="6"/>
        <v>0.916067903125</v>
      </c>
      <c r="Y63" s="36" t="s">
        <v>42</v>
      </c>
      <c r="Z63" s="78">
        <v>1</v>
      </c>
      <c r="AA63" s="83" t="s">
        <v>221</v>
      </c>
      <c r="AB63" s="79" t="s">
        <v>56</v>
      </c>
      <c r="AC63" s="80" t="s">
        <v>45</v>
      </c>
      <c r="AD63" s="81"/>
      <c r="AE63" s="54"/>
      <c r="AF63" s="54"/>
      <c r="AG63" s="54"/>
    </row>
    <row r="64" s="6" customFormat="1" ht="52" customHeight="1" spans="1:33">
      <c r="A64" s="33">
        <v>58</v>
      </c>
      <c r="B64" s="34" t="s">
        <v>243</v>
      </c>
      <c r="C64" s="35" t="s">
        <v>244</v>
      </c>
      <c r="D64" s="35" t="s">
        <v>37</v>
      </c>
      <c r="E64" s="35" t="s">
        <v>193</v>
      </c>
      <c r="F64" s="36" t="s">
        <v>39</v>
      </c>
      <c r="G64" s="36" t="str">
        <f>VLOOKUP(C64,[1]表!$D:$I,6,0)</f>
        <v>恰其库木片区</v>
      </c>
      <c r="H64" s="37" t="s">
        <v>245</v>
      </c>
      <c r="I64" s="53" t="s">
        <v>246</v>
      </c>
      <c r="J64" s="51">
        <v>1</v>
      </c>
      <c r="K64" s="52">
        <v>600</v>
      </c>
      <c r="L64" s="52">
        <f t="shared" si="4"/>
        <v>600</v>
      </c>
      <c r="M64" s="52">
        <f t="shared" si="5"/>
        <v>600</v>
      </c>
      <c r="N64" s="52">
        <v>600</v>
      </c>
      <c r="O64" s="52"/>
      <c r="P64" s="52"/>
      <c r="Q64" s="52"/>
      <c r="R64" s="52"/>
      <c r="S64" s="52"/>
      <c r="T64" s="52"/>
      <c r="U64" s="52"/>
      <c r="V64" s="52"/>
      <c r="W64" s="35">
        <v>584.81</v>
      </c>
      <c r="X64" s="57">
        <f t="shared" si="6"/>
        <v>0.974683333333333</v>
      </c>
      <c r="Y64" s="36" t="s">
        <v>42</v>
      </c>
      <c r="Z64" s="78">
        <v>1</v>
      </c>
      <c r="AA64" s="83" t="s">
        <v>221</v>
      </c>
      <c r="AB64" s="79" t="s">
        <v>195</v>
      </c>
      <c r="AC64" s="80" t="s">
        <v>45</v>
      </c>
      <c r="AD64" s="81"/>
      <c r="AE64" s="54"/>
      <c r="AF64" s="54"/>
      <c r="AG64" s="54"/>
    </row>
    <row r="65" s="6" customFormat="1" ht="52" customHeight="1" spans="1:33">
      <c r="A65" s="33">
        <v>59</v>
      </c>
      <c r="B65" s="39" t="s">
        <v>225</v>
      </c>
      <c r="C65" s="35" t="s">
        <v>247</v>
      </c>
      <c r="D65" s="35" t="s">
        <v>37</v>
      </c>
      <c r="E65" s="35" t="s">
        <v>48</v>
      </c>
      <c r="F65" s="36" t="s">
        <v>39</v>
      </c>
      <c r="G65" s="36" t="str">
        <f>VLOOKUP(C65,[1]表!$D:$I,6,0)</f>
        <v>恰其库木管理区</v>
      </c>
      <c r="H65" s="38" t="s">
        <v>248</v>
      </c>
      <c r="I65" s="35" t="s">
        <v>50</v>
      </c>
      <c r="J65" s="51">
        <v>2100</v>
      </c>
      <c r="K65" s="52">
        <v>378</v>
      </c>
      <c r="L65" s="52">
        <f t="shared" si="4"/>
        <v>358</v>
      </c>
      <c r="M65" s="52">
        <f t="shared" si="5"/>
        <v>358</v>
      </c>
      <c r="N65" s="52">
        <v>358</v>
      </c>
      <c r="O65" s="52"/>
      <c r="P65" s="52"/>
      <c r="Q65" s="52"/>
      <c r="R65" s="52"/>
      <c r="S65" s="52"/>
      <c r="T65" s="52"/>
      <c r="U65" s="52"/>
      <c r="V65" s="52"/>
      <c r="W65" s="35">
        <v>319.175376</v>
      </c>
      <c r="X65" s="57">
        <f t="shared" si="6"/>
        <v>0.891551329608938</v>
      </c>
      <c r="Y65" s="36" t="s">
        <v>42</v>
      </c>
      <c r="Z65" s="78">
        <v>1</v>
      </c>
      <c r="AA65" s="83" t="s">
        <v>221</v>
      </c>
      <c r="AB65" s="79" t="s">
        <v>71</v>
      </c>
      <c r="AC65" s="80" t="s">
        <v>57</v>
      </c>
      <c r="AD65" s="81"/>
      <c r="AE65" s="54"/>
      <c r="AF65" s="54"/>
      <c r="AG65" s="54"/>
    </row>
    <row r="66" s="6" customFormat="1" ht="52" customHeight="1" spans="1:33">
      <c r="A66" s="33">
        <v>60</v>
      </c>
      <c r="B66" s="34" t="s">
        <v>249</v>
      </c>
      <c r="C66" s="35" t="s">
        <v>250</v>
      </c>
      <c r="D66" s="35" t="s">
        <v>251</v>
      </c>
      <c r="E66" s="35" t="s">
        <v>252</v>
      </c>
      <c r="F66" s="36" t="s">
        <v>39</v>
      </c>
      <c r="G66" s="36" t="str">
        <f>VLOOKUP(C66,[1]表!$D:$I,6,0)</f>
        <v>叶城县各乡镇（区）</v>
      </c>
      <c r="H66" s="38" t="s">
        <v>253</v>
      </c>
      <c r="I66" s="53" t="s">
        <v>202</v>
      </c>
      <c r="J66" s="51">
        <v>1579</v>
      </c>
      <c r="K66" s="52">
        <v>1894.8</v>
      </c>
      <c r="L66" s="52">
        <f t="shared" si="4"/>
        <v>1894.8</v>
      </c>
      <c r="M66" s="52">
        <f t="shared" si="5"/>
        <v>1894.8</v>
      </c>
      <c r="N66" s="52">
        <v>1894.8</v>
      </c>
      <c r="O66" s="52"/>
      <c r="P66" s="52"/>
      <c r="Q66" s="52"/>
      <c r="R66" s="52"/>
      <c r="S66" s="52"/>
      <c r="T66" s="52"/>
      <c r="U66" s="52"/>
      <c r="V66" s="52"/>
      <c r="W66" s="35">
        <v>1579</v>
      </c>
      <c r="X66" s="57">
        <f t="shared" si="6"/>
        <v>0.833333333333333</v>
      </c>
      <c r="Y66" s="36" t="s">
        <v>42</v>
      </c>
      <c r="Z66" s="78">
        <v>1</v>
      </c>
      <c r="AA66" s="83" t="s">
        <v>87</v>
      </c>
      <c r="AB66" s="79" t="s">
        <v>87</v>
      </c>
      <c r="AC66" s="80" t="s">
        <v>45</v>
      </c>
      <c r="AD66" s="81"/>
      <c r="AE66" s="54"/>
      <c r="AF66" s="54"/>
      <c r="AG66" s="54"/>
    </row>
    <row r="67" s="6" customFormat="1" ht="52" customHeight="1" spans="1:33">
      <c r="A67" s="33">
        <v>61</v>
      </c>
      <c r="B67" s="34" t="s">
        <v>254</v>
      </c>
      <c r="C67" s="35" t="s">
        <v>255</v>
      </c>
      <c r="D67" s="35" t="s">
        <v>256</v>
      </c>
      <c r="E67" s="35" t="s">
        <v>257</v>
      </c>
      <c r="F67" s="36" t="s">
        <v>39</v>
      </c>
      <c r="G67" s="36" t="str">
        <f>VLOOKUP(C67,[1]表!$D:$I,6,0)</f>
        <v>叶城县</v>
      </c>
      <c r="H67" s="37" t="s">
        <v>258</v>
      </c>
      <c r="I67" s="35" t="s">
        <v>259</v>
      </c>
      <c r="J67" s="51">
        <v>8000</v>
      </c>
      <c r="K67" s="52">
        <v>2400</v>
      </c>
      <c r="L67" s="52">
        <f t="shared" si="4"/>
        <v>2400</v>
      </c>
      <c r="M67" s="52">
        <f t="shared" si="5"/>
        <v>2400</v>
      </c>
      <c r="N67" s="52">
        <v>2400</v>
      </c>
      <c r="O67" s="52"/>
      <c r="P67" s="52"/>
      <c r="Q67" s="52"/>
      <c r="R67" s="52"/>
      <c r="S67" s="52"/>
      <c r="T67" s="52"/>
      <c r="U67" s="52"/>
      <c r="V67" s="52"/>
      <c r="W67" s="35">
        <v>1765.8</v>
      </c>
      <c r="X67" s="57">
        <f t="shared" si="6"/>
        <v>0.73575</v>
      </c>
      <c r="Y67" s="36" t="s">
        <v>42</v>
      </c>
      <c r="Z67" s="78">
        <v>1</v>
      </c>
      <c r="AA67" s="83" t="s">
        <v>260</v>
      </c>
      <c r="AB67" s="79" t="s">
        <v>260</v>
      </c>
      <c r="AC67" s="80" t="s">
        <v>45</v>
      </c>
      <c r="AD67" s="81"/>
      <c r="AE67" s="54"/>
      <c r="AF67" s="54"/>
      <c r="AG67" s="54"/>
    </row>
    <row r="68" s="6" customFormat="1" ht="52" customHeight="1" spans="1:33">
      <c r="A68" s="33">
        <v>62</v>
      </c>
      <c r="B68" s="34" t="s">
        <v>261</v>
      </c>
      <c r="C68" s="35" t="s">
        <v>262</v>
      </c>
      <c r="D68" s="35" t="s">
        <v>37</v>
      </c>
      <c r="E68" s="35" t="s">
        <v>48</v>
      </c>
      <c r="F68" s="36" t="s">
        <v>39</v>
      </c>
      <c r="G68" s="36" t="str">
        <f>VLOOKUP(C68,[1]表!$D:$I,6,0)</f>
        <v>金果镇4村</v>
      </c>
      <c r="H68" s="37" t="s">
        <v>263</v>
      </c>
      <c r="I68" s="35" t="s">
        <v>41</v>
      </c>
      <c r="J68" s="51">
        <v>41148</v>
      </c>
      <c r="K68" s="52">
        <v>2980</v>
      </c>
      <c r="L68" s="52">
        <f t="shared" si="4"/>
        <v>2940.721435</v>
      </c>
      <c r="M68" s="52">
        <f t="shared" si="5"/>
        <v>2940.721435</v>
      </c>
      <c r="N68" s="52">
        <v>2940.721435</v>
      </c>
      <c r="O68" s="52"/>
      <c r="P68" s="52"/>
      <c r="Q68" s="52"/>
      <c r="R68" s="52"/>
      <c r="S68" s="52"/>
      <c r="T68" s="52"/>
      <c r="U68" s="52"/>
      <c r="V68" s="52"/>
      <c r="W68" s="35">
        <v>1868.347746</v>
      </c>
      <c r="X68" s="57">
        <f t="shared" si="6"/>
        <v>0.635336527888436</v>
      </c>
      <c r="Y68" s="46" t="s">
        <v>123</v>
      </c>
      <c r="Z68" s="78">
        <v>0.64</v>
      </c>
      <c r="AA68" s="46" t="s">
        <v>264</v>
      </c>
      <c r="AB68" s="79" t="s">
        <v>141</v>
      </c>
      <c r="AC68" s="80" t="s">
        <v>57</v>
      </c>
      <c r="AD68" s="81"/>
      <c r="AE68" s="54"/>
      <c r="AF68" s="54"/>
      <c r="AG68" s="54"/>
    </row>
    <row r="69" s="6" customFormat="1" ht="52" customHeight="1" spans="1:33">
      <c r="A69" s="33">
        <v>63</v>
      </c>
      <c r="B69" s="34" t="s">
        <v>265</v>
      </c>
      <c r="C69" s="35" t="s">
        <v>266</v>
      </c>
      <c r="D69" s="35" t="s">
        <v>37</v>
      </c>
      <c r="E69" s="35" t="s">
        <v>102</v>
      </c>
      <c r="F69" s="36" t="s">
        <v>39</v>
      </c>
      <c r="G69" s="36" t="str">
        <f>VLOOKUP(C69,[1]表!$D:$I,6,0)</f>
        <v>金果镇</v>
      </c>
      <c r="H69" s="38" t="s">
        <v>267</v>
      </c>
      <c r="I69" s="53" t="s">
        <v>268</v>
      </c>
      <c r="J69" s="51">
        <v>1</v>
      </c>
      <c r="K69" s="52">
        <v>395</v>
      </c>
      <c r="L69" s="52">
        <f t="shared" si="4"/>
        <v>395</v>
      </c>
      <c r="M69" s="52">
        <f t="shared" si="5"/>
        <v>395</v>
      </c>
      <c r="N69" s="52"/>
      <c r="O69" s="52"/>
      <c r="P69" s="52">
        <v>395</v>
      </c>
      <c r="Q69" s="52"/>
      <c r="R69" s="52"/>
      <c r="S69" s="52"/>
      <c r="T69" s="52"/>
      <c r="U69" s="52"/>
      <c r="V69" s="52"/>
      <c r="W69" s="35">
        <v>346.758956</v>
      </c>
      <c r="X69" s="57">
        <f t="shared" si="6"/>
        <v>0.877870774683544</v>
      </c>
      <c r="Y69" s="36" t="s">
        <v>42</v>
      </c>
      <c r="Z69" s="78">
        <v>1</v>
      </c>
      <c r="AA69" s="83" t="s">
        <v>264</v>
      </c>
      <c r="AB69" s="79" t="s">
        <v>91</v>
      </c>
      <c r="AC69" s="80" t="s">
        <v>45</v>
      </c>
      <c r="AD69" s="81"/>
      <c r="AE69" s="54"/>
      <c r="AF69" s="54"/>
      <c r="AG69" s="54"/>
    </row>
    <row r="70" s="6" customFormat="1" ht="52" customHeight="1" spans="1:33">
      <c r="A70" s="33">
        <v>64</v>
      </c>
      <c r="B70" s="34" t="s">
        <v>269</v>
      </c>
      <c r="C70" s="40" t="s">
        <v>270</v>
      </c>
      <c r="D70" s="35" t="s">
        <v>37</v>
      </c>
      <c r="E70" s="35" t="s">
        <v>48</v>
      </c>
      <c r="F70" s="36" t="s">
        <v>39</v>
      </c>
      <c r="G70" s="36" t="str">
        <f>VLOOKUP(C70,[1]表!$D:$I,6,0)</f>
        <v>金果镇13村</v>
      </c>
      <c r="H70" s="42" t="s">
        <v>271</v>
      </c>
      <c r="I70" s="35" t="s">
        <v>50</v>
      </c>
      <c r="J70" s="51">
        <v>110</v>
      </c>
      <c r="K70" s="52">
        <v>380</v>
      </c>
      <c r="L70" s="52">
        <f t="shared" si="4"/>
        <v>380</v>
      </c>
      <c r="M70" s="52">
        <f t="shared" si="5"/>
        <v>380</v>
      </c>
      <c r="N70" s="52">
        <v>380</v>
      </c>
      <c r="O70" s="52"/>
      <c r="P70" s="52"/>
      <c r="Q70" s="52"/>
      <c r="R70" s="52"/>
      <c r="S70" s="52"/>
      <c r="T70" s="52"/>
      <c r="U70" s="52"/>
      <c r="V70" s="52"/>
      <c r="W70" s="35">
        <v>126.875</v>
      </c>
      <c r="X70" s="57">
        <f t="shared" si="6"/>
        <v>0.333881578947368</v>
      </c>
      <c r="Y70" s="35" t="s">
        <v>42</v>
      </c>
      <c r="Z70" s="78">
        <v>1</v>
      </c>
      <c r="AA70" s="83" t="s">
        <v>264</v>
      </c>
      <c r="AB70" s="79" t="s">
        <v>141</v>
      </c>
      <c r="AC70" s="80" t="s">
        <v>96</v>
      </c>
      <c r="AD70" s="81"/>
      <c r="AE70" s="54"/>
      <c r="AF70" s="54"/>
      <c r="AG70" s="54"/>
    </row>
    <row r="71" s="6" customFormat="1" ht="52" customHeight="1" spans="1:33">
      <c r="A71" s="33">
        <v>65</v>
      </c>
      <c r="B71" s="34" t="s">
        <v>272</v>
      </c>
      <c r="C71" s="35" t="s">
        <v>273</v>
      </c>
      <c r="D71" s="35" t="s">
        <v>64</v>
      </c>
      <c r="E71" s="35" t="s">
        <v>200</v>
      </c>
      <c r="F71" s="36" t="s">
        <v>39</v>
      </c>
      <c r="G71" s="36" t="str">
        <f>VLOOKUP(C71,[1]表!$D:$I,6,0)</f>
        <v>柯克亚乡</v>
      </c>
      <c r="H71" s="38" t="s">
        <v>274</v>
      </c>
      <c r="I71" s="53" t="s">
        <v>55</v>
      </c>
      <c r="J71" s="51">
        <v>5.62</v>
      </c>
      <c r="K71" s="52">
        <v>390</v>
      </c>
      <c r="L71" s="52">
        <f t="shared" si="4"/>
        <v>390</v>
      </c>
      <c r="M71" s="52">
        <f t="shared" si="5"/>
        <v>390</v>
      </c>
      <c r="N71" s="52"/>
      <c r="O71" s="52">
        <v>390</v>
      </c>
      <c r="P71" s="52"/>
      <c r="Q71" s="52"/>
      <c r="R71" s="52"/>
      <c r="S71" s="52"/>
      <c r="T71" s="52"/>
      <c r="U71" s="52"/>
      <c r="V71" s="52"/>
      <c r="W71" s="35">
        <v>376.348341</v>
      </c>
      <c r="X71" s="57">
        <f t="shared" si="6"/>
        <v>0.964995746153846</v>
      </c>
      <c r="Y71" s="36" t="s">
        <v>42</v>
      </c>
      <c r="Z71" s="78">
        <v>1</v>
      </c>
      <c r="AA71" s="83" t="s">
        <v>275</v>
      </c>
      <c r="AB71" s="79" t="s">
        <v>203</v>
      </c>
      <c r="AC71" s="80" t="s">
        <v>45</v>
      </c>
      <c r="AD71" s="81"/>
      <c r="AE71" s="54"/>
      <c r="AF71" s="54"/>
      <c r="AG71" s="54"/>
    </row>
    <row r="72" s="6" customFormat="1" ht="52" customHeight="1" spans="1:33">
      <c r="A72" s="33">
        <v>66</v>
      </c>
      <c r="B72" s="34" t="s">
        <v>276</v>
      </c>
      <c r="C72" s="35" t="s">
        <v>277</v>
      </c>
      <c r="D72" s="35" t="s">
        <v>37</v>
      </c>
      <c r="E72" s="35" t="s">
        <v>48</v>
      </c>
      <c r="F72" s="36" t="s">
        <v>39</v>
      </c>
      <c r="G72" s="36" t="str">
        <f>VLOOKUP(C72,[1]表!$D:$I,6,0)</f>
        <v>洛克乡</v>
      </c>
      <c r="H72" s="37" t="s">
        <v>69</v>
      </c>
      <c r="I72" s="35" t="s">
        <v>50</v>
      </c>
      <c r="J72" s="51">
        <v>2200</v>
      </c>
      <c r="K72" s="52">
        <v>396</v>
      </c>
      <c r="L72" s="52">
        <f t="shared" ref="L72:L103" si="7">M72+T72+U72+V72</f>
        <v>385</v>
      </c>
      <c r="M72" s="52">
        <f t="shared" ref="M72:M103" si="8">SUM(N72:S72)</f>
        <v>385</v>
      </c>
      <c r="N72" s="52">
        <v>385</v>
      </c>
      <c r="O72" s="52"/>
      <c r="P72" s="52"/>
      <c r="Q72" s="52"/>
      <c r="R72" s="52"/>
      <c r="S72" s="52"/>
      <c r="T72" s="52"/>
      <c r="U72" s="52"/>
      <c r="V72" s="52"/>
      <c r="W72" s="35">
        <v>379.755632</v>
      </c>
      <c r="X72" s="57">
        <f t="shared" ref="X72:X103" si="9">W72/L72</f>
        <v>0.986378264935065</v>
      </c>
      <c r="Y72" s="36" t="s">
        <v>42</v>
      </c>
      <c r="Z72" s="78">
        <v>1</v>
      </c>
      <c r="AA72" s="83" t="s">
        <v>278</v>
      </c>
      <c r="AB72" s="79" t="s">
        <v>71</v>
      </c>
      <c r="AC72" s="80" t="s">
        <v>57</v>
      </c>
      <c r="AD72" s="81"/>
      <c r="AE72" s="54"/>
      <c r="AF72" s="54"/>
      <c r="AG72" s="54"/>
    </row>
    <row r="73" s="6" customFormat="1" ht="52" customHeight="1" spans="1:33">
      <c r="A73" s="33">
        <v>67</v>
      </c>
      <c r="B73" s="34" t="s">
        <v>279</v>
      </c>
      <c r="C73" s="35" t="s">
        <v>280</v>
      </c>
      <c r="D73" s="35" t="s">
        <v>37</v>
      </c>
      <c r="E73" s="35" t="s">
        <v>48</v>
      </c>
      <c r="F73" s="36" t="s">
        <v>39</v>
      </c>
      <c r="G73" s="36" t="str">
        <f>VLOOKUP(C73,[1]表!$D:$I,6,0)</f>
        <v>洛克乡</v>
      </c>
      <c r="H73" s="37" t="s">
        <v>281</v>
      </c>
      <c r="I73" s="35" t="s">
        <v>76</v>
      </c>
      <c r="J73" s="51">
        <v>1</v>
      </c>
      <c r="K73" s="52">
        <v>200</v>
      </c>
      <c r="L73" s="52">
        <f t="shared" si="7"/>
        <v>200</v>
      </c>
      <c r="M73" s="52">
        <f t="shared" si="8"/>
        <v>200</v>
      </c>
      <c r="N73" s="52">
        <v>200</v>
      </c>
      <c r="O73" s="52"/>
      <c r="P73" s="52"/>
      <c r="Q73" s="52"/>
      <c r="R73" s="52"/>
      <c r="S73" s="52"/>
      <c r="T73" s="52"/>
      <c r="U73" s="52"/>
      <c r="V73" s="52"/>
      <c r="W73" s="35">
        <v>187.956383</v>
      </c>
      <c r="X73" s="57">
        <f t="shared" si="9"/>
        <v>0.939781915</v>
      </c>
      <c r="Y73" s="36" t="s">
        <v>42</v>
      </c>
      <c r="Z73" s="78">
        <v>1</v>
      </c>
      <c r="AA73" s="83" t="s">
        <v>278</v>
      </c>
      <c r="AB73" s="79" t="s">
        <v>71</v>
      </c>
      <c r="AC73" s="80" t="s">
        <v>45</v>
      </c>
      <c r="AD73" s="81"/>
      <c r="AE73" s="54"/>
      <c r="AF73" s="54"/>
      <c r="AG73" s="54"/>
    </row>
    <row r="74" s="6" customFormat="1" ht="52" customHeight="1" spans="1:33">
      <c r="A74" s="33">
        <v>68</v>
      </c>
      <c r="B74" s="34" t="s">
        <v>282</v>
      </c>
      <c r="C74" s="35" t="s">
        <v>283</v>
      </c>
      <c r="D74" s="35" t="s">
        <v>37</v>
      </c>
      <c r="E74" s="35" t="s">
        <v>48</v>
      </c>
      <c r="F74" s="36" t="s">
        <v>39</v>
      </c>
      <c r="G74" s="36" t="str">
        <f>VLOOKUP(C74,[1]表!$D:$I,6,0)</f>
        <v>洛克乡</v>
      </c>
      <c r="H74" s="38" t="s">
        <v>284</v>
      </c>
      <c r="I74" s="53" t="s">
        <v>55</v>
      </c>
      <c r="J74" s="51">
        <v>5.2</v>
      </c>
      <c r="K74" s="52">
        <v>384</v>
      </c>
      <c r="L74" s="52">
        <f t="shared" si="7"/>
        <v>384</v>
      </c>
      <c r="M74" s="52">
        <f t="shared" si="8"/>
        <v>384</v>
      </c>
      <c r="N74" s="52"/>
      <c r="O74" s="52"/>
      <c r="P74" s="52">
        <v>384</v>
      </c>
      <c r="Q74" s="52"/>
      <c r="R74" s="52"/>
      <c r="S74" s="52"/>
      <c r="T74" s="52"/>
      <c r="U74" s="52"/>
      <c r="V74" s="52"/>
      <c r="W74" s="35">
        <v>382.9601</v>
      </c>
      <c r="X74" s="57">
        <f t="shared" si="9"/>
        <v>0.997291927083333</v>
      </c>
      <c r="Y74" s="36" t="s">
        <v>42</v>
      </c>
      <c r="Z74" s="78">
        <v>1</v>
      </c>
      <c r="AA74" s="83" t="s">
        <v>278</v>
      </c>
      <c r="AB74" s="79" t="s">
        <v>91</v>
      </c>
      <c r="AC74" s="80" t="s">
        <v>45</v>
      </c>
      <c r="AD74" s="81"/>
      <c r="AE74" s="54"/>
      <c r="AF74" s="54"/>
      <c r="AG74" s="54"/>
    </row>
    <row r="75" s="6" customFormat="1" ht="52" customHeight="1" spans="1:33">
      <c r="A75" s="33">
        <v>69</v>
      </c>
      <c r="B75" s="34" t="s">
        <v>285</v>
      </c>
      <c r="C75" s="35" t="s">
        <v>286</v>
      </c>
      <c r="D75" s="35" t="s">
        <v>64</v>
      </c>
      <c r="E75" s="35" t="s">
        <v>200</v>
      </c>
      <c r="F75" s="36" t="s">
        <v>39</v>
      </c>
      <c r="G75" s="36" t="str">
        <f>VLOOKUP(C75,[1]表!$D:$I,6,0)</f>
        <v>洛克乡</v>
      </c>
      <c r="H75" s="38" t="s">
        <v>287</v>
      </c>
      <c r="I75" s="53" t="s">
        <v>55</v>
      </c>
      <c r="J75" s="51">
        <v>3.9</v>
      </c>
      <c r="K75" s="52">
        <v>274</v>
      </c>
      <c r="L75" s="52">
        <f t="shared" si="7"/>
        <v>274</v>
      </c>
      <c r="M75" s="52">
        <f t="shared" si="8"/>
        <v>274</v>
      </c>
      <c r="N75" s="52"/>
      <c r="O75" s="52">
        <v>274</v>
      </c>
      <c r="P75" s="52"/>
      <c r="Q75" s="52"/>
      <c r="R75" s="52"/>
      <c r="S75" s="52"/>
      <c r="T75" s="52"/>
      <c r="U75" s="52"/>
      <c r="V75" s="52"/>
      <c r="W75" s="35">
        <v>261.542105</v>
      </c>
      <c r="X75" s="57">
        <f t="shared" si="9"/>
        <v>0.954533229927007</v>
      </c>
      <c r="Y75" s="36" t="s">
        <v>42</v>
      </c>
      <c r="Z75" s="78">
        <v>1</v>
      </c>
      <c r="AA75" s="83" t="s">
        <v>278</v>
      </c>
      <c r="AB75" s="79" t="s">
        <v>203</v>
      </c>
      <c r="AC75" s="80" t="s">
        <v>45</v>
      </c>
      <c r="AD75" s="81"/>
      <c r="AE75" s="54"/>
      <c r="AF75" s="54"/>
      <c r="AG75" s="54"/>
    </row>
    <row r="76" s="6" customFormat="1" ht="52" customHeight="1" spans="1:33">
      <c r="A76" s="33">
        <v>70</v>
      </c>
      <c r="B76" s="39" t="s">
        <v>282</v>
      </c>
      <c r="C76" s="35" t="s">
        <v>288</v>
      </c>
      <c r="D76" s="35" t="s">
        <v>37</v>
      </c>
      <c r="E76" s="35" t="s">
        <v>48</v>
      </c>
      <c r="F76" s="36" t="s">
        <v>39</v>
      </c>
      <c r="G76" s="36" t="str">
        <f>VLOOKUP(C76,[1]表!$D:$I,6,0)</f>
        <v>洛克乡</v>
      </c>
      <c r="H76" s="38" t="s">
        <v>289</v>
      </c>
      <c r="I76" s="35" t="s">
        <v>55</v>
      </c>
      <c r="J76" s="51">
        <v>5</v>
      </c>
      <c r="K76" s="52">
        <v>375</v>
      </c>
      <c r="L76" s="52">
        <f t="shared" si="7"/>
        <v>373.29182</v>
      </c>
      <c r="M76" s="52">
        <f t="shared" si="8"/>
        <v>373.29182</v>
      </c>
      <c r="N76" s="52">
        <v>373.29182</v>
      </c>
      <c r="O76" s="52"/>
      <c r="P76" s="52"/>
      <c r="Q76" s="52"/>
      <c r="R76" s="52"/>
      <c r="S76" s="52"/>
      <c r="T76" s="52"/>
      <c r="U76" s="52"/>
      <c r="V76" s="52"/>
      <c r="W76" s="35">
        <v>373.29182</v>
      </c>
      <c r="X76" s="57">
        <f t="shared" si="9"/>
        <v>1</v>
      </c>
      <c r="Y76" s="36" t="s">
        <v>42</v>
      </c>
      <c r="Z76" s="78">
        <v>1</v>
      </c>
      <c r="AA76" s="83" t="s">
        <v>278</v>
      </c>
      <c r="AB76" s="79" t="s">
        <v>56</v>
      </c>
      <c r="AC76" s="80" t="s">
        <v>57</v>
      </c>
      <c r="AD76" s="81"/>
      <c r="AE76" s="54"/>
      <c r="AF76" s="54"/>
      <c r="AG76" s="54"/>
    </row>
    <row r="77" s="6" customFormat="1" ht="52" customHeight="1" spans="1:33">
      <c r="A77" s="33">
        <v>71</v>
      </c>
      <c r="B77" s="39" t="s">
        <v>276</v>
      </c>
      <c r="C77" s="40" t="s">
        <v>290</v>
      </c>
      <c r="D77" s="35" t="s">
        <v>37</v>
      </c>
      <c r="E77" s="35" t="s">
        <v>48</v>
      </c>
      <c r="F77" s="36" t="s">
        <v>39</v>
      </c>
      <c r="G77" s="36" t="str">
        <f>VLOOKUP(C77,[1]表!$D:$I,6,0)</f>
        <v>洛克乡</v>
      </c>
      <c r="H77" s="41" t="s">
        <v>69</v>
      </c>
      <c r="I77" s="35" t="s">
        <v>50</v>
      </c>
      <c r="J77" s="51">
        <v>2200</v>
      </c>
      <c r="K77" s="52">
        <v>396</v>
      </c>
      <c r="L77" s="52">
        <f t="shared" si="7"/>
        <v>396</v>
      </c>
      <c r="M77" s="52">
        <f t="shared" si="8"/>
        <v>396</v>
      </c>
      <c r="N77" s="52">
        <v>396</v>
      </c>
      <c r="O77" s="52"/>
      <c r="P77" s="52"/>
      <c r="Q77" s="52"/>
      <c r="R77" s="52"/>
      <c r="S77" s="52"/>
      <c r="T77" s="52"/>
      <c r="U77" s="52"/>
      <c r="V77" s="52"/>
      <c r="W77" s="35">
        <v>352.299498</v>
      </c>
      <c r="X77" s="57">
        <f t="shared" si="9"/>
        <v>0.889645196969697</v>
      </c>
      <c r="Y77" s="36" t="s">
        <v>42</v>
      </c>
      <c r="Z77" s="78">
        <v>1</v>
      </c>
      <c r="AA77" s="83" t="s">
        <v>278</v>
      </c>
      <c r="AB77" s="79" t="s">
        <v>71</v>
      </c>
      <c r="AC77" s="80" t="s">
        <v>96</v>
      </c>
      <c r="AD77" s="81"/>
      <c r="AE77" s="54"/>
      <c r="AF77" s="54"/>
      <c r="AG77" s="54"/>
    </row>
    <row r="78" s="6" customFormat="1" ht="52" customHeight="1" spans="1:33">
      <c r="A78" s="33">
        <v>72</v>
      </c>
      <c r="B78" s="34" t="s">
        <v>291</v>
      </c>
      <c r="C78" s="40" t="s">
        <v>292</v>
      </c>
      <c r="D78" s="40" t="s">
        <v>107</v>
      </c>
      <c r="E78" s="35" t="s">
        <v>85</v>
      </c>
      <c r="F78" s="36" t="s">
        <v>39</v>
      </c>
      <c r="G78" s="36" t="str">
        <f>VLOOKUP(C78,[1]表!$D:$I,6,0)</f>
        <v>洛克乡7村、10村、12村</v>
      </c>
      <c r="H78" s="41" t="s">
        <v>293</v>
      </c>
      <c r="I78" s="35" t="s">
        <v>55</v>
      </c>
      <c r="J78" s="51">
        <v>5.3</v>
      </c>
      <c r="K78" s="52">
        <v>390</v>
      </c>
      <c r="L78" s="52">
        <f t="shared" si="7"/>
        <v>390</v>
      </c>
      <c r="M78" s="52">
        <f t="shared" si="8"/>
        <v>390</v>
      </c>
      <c r="N78" s="52">
        <v>390</v>
      </c>
      <c r="O78" s="52"/>
      <c r="P78" s="52"/>
      <c r="Q78" s="52"/>
      <c r="R78" s="52"/>
      <c r="S78" s="52"/>
      <c r="T78" s="52"/>
      <c r="U78" s="52"/>
      <c r="V78" s="52"/>
      <c r="W78" s="35">
        <v>337.100155</v>
      </c>
      <c r="X78" s="57">
        <f t="shared" si="9"/>
        <v>0.864359371794872</v>
      </c>
      <c r="Y78" s="36" t="s">
        <v>42</v>
      </c>
      <c r="Z78" s="78">
        <v>1</v>
      </c>
      <c r="AA78" s="83" t="s">
        <v>278</v>
      </c>
      <c r="AB78" s="79" t="s">
        <v>87</v>
      </c>
      <c r="AC78" s="80" t="s">
        <v>96</v>
      </c>
      <c r="AD78" s="81"/>
      <c r="AE78" s="54"/>
      <c r="AF78" s="54"/>
      <c r="AG78" s="54"/>
    </row>
    <row r="79" s="6" customFormat="1" ht="52" customHeight="1" spans="1:33">
      <c r="A79" s="33">
        <v>73</v>
      </c>
      <c r="B79" s="39" t="s">
        <v>279</v>
      </c>
      <c r="C79" s="40" t="s">
        <v>294</v>
      </c>
      <c r="D79" s="35" t="s">
        <v>37</v>
      </c>
      <c r="E79" s="35" t="s">
        <v>48</v>
      </c>
      <c r="F79" s="36" t="s">
        <v>39</v>
      </c>
      <c r="G79" s="36">
        <f>VLOOKUP(C79,[1]表!$D:$I,6,0)</f>
        <v>0</v>
      </c>
      <c r="H79" s="41" t="s">
        <v>295</v>
      </c>
      <c r="I79" s="40" t="s">
        <v>76</v>
      </c>
      <c r="J79" s="40">
        <v>1</v>
      </c>
      <c r="K79" s="52">
        <v>270</v>
      </c>
      <c r="L79" s="52">
        <f t="shared" si="7"/>
        <v>270</v>
      </c>
      <c r="M79" s="52">
        <f t="shared" si="8"/>
        <v>270</v>
      </c>
      <c r="N79" s="52">
        <v>270</v>
      </c>
      <c r="O79" s="52"/>
      <c r="P79" s="52"/>
      <c r="Q79" s="52"/>
      <c r="R79" s="52"/>
      <c r="S79" s="52"/>
      <c r="T79" s="52"/>
      <c r="U79" s="52"/>
      <c r="V79" s="52"/>
      <c r="W79" s="35">
        <v>230.488026</v>
      </c>
      <c r="X79" s="57">
        <f t="shared" si="9"/>
        <v>0.853659355555555</v>
      </c>
      <c r="Y79" s="36" t="s">
        <v>42</v>
      </c>
      <c r="Z79" s="78">
        <v>1</v>
      </c>
      <c r="AA79" s="83" t="s">
        <v>278</v>
      </c>
      <c r="AB79" s="79" t="s">
        <v>71</v>
      </c>
      <c r="AC79" s="80" t="s">
        <v>296</v>
      </c>
      <c r="AD79" s="81"/>
      <c r="AE79" s="54"/>
      <c r="AF79" s="54"/>
      <c r="AG79" s="54"/>
    </row>
    <row r="80" s="6" customFormat="1" ht="52" customHeight="1" spans="1:33">
      <c r="A80" s="33">
        <v>74</v>
      </c>
      <c r="B80" s="34" t="s">
        <v>297</v>
      </c>
      <c r="C80" s="35" t="s">
        <v>298</v>
      </c>
      <c r="D80" s="35" t="s">
        <v>64</v>
      </c>
      <c r="E80" s="35" t="s">
        <v>299</v>
      </c>
      <c r="F80" s="36" t="s">
        <v>39</v>
      </c>
      <c r="G80" s="36" t="str">
        <f>VLOOKUP(C80,[1]表!$D:$I,6,0)</f>
        <v>洛克乡、金果镇、恰尔巴格镇、伯西热克镇、乌夏巴什镇、阿克塔什镇</v>
      </c>
      <c r="H80" s="37" t="s">
        <v>300</v>
      </c>
      <c r="I80" s="35" t="s">
        <v>76</v>
      </c>
      <c r="J80" s="51">
        <v>18</v>
      </c>
      <c r="K80" s="52">
        <v>200</v>
      </c>
      <c r="L80" s="52">
        <f t="shared" si="7"/>
        <v>195.2</v>
      </c>
      <c r="M80" s="52">
        <f t="shared" si="8"/>
        <v>195.2</v>
      </c>
      <c r="N80" s="52">
        <v>195.2</v>
      </c>
      <c r="O80" s="52"/>
      <c r="P80" s="52"/>
      <c r="Q80" s="52"/>
      <c r="R80" s="52"/>
      <c r="S80" s="52"/>
      <c r="T80" s="52"/>
      <c r="U80" s="52"/>
      <c r="V80" s="52"/>
      <c r="W80" s="35">
        <v>180.18</v>
      </c>
      <c r="X80" s="57">
        <f t="shared" si="9"/>
        <v>0.923053278688525</v>
      </c>
      <c r="Y80" s="36" t="s">
        <v>42</v>
      </c>
      <c r="Z80" s="78">
        <v>1</v>
      </c>
      <c r="AA80" s="83" t="s">
        <v>301</v>
      </c>
      <c r="AB80" s="79" t="s">
        <v>302</v>
      </c>
      <c r="AC80" s="80" t="s">
        <v>45</v>
      </c>
      <c r="AD80" s="81"/>
      <c r="AE80" s="54"/>
      <c r="AF80" s="54"/>
      <c r="AG80" s="54"/>
    </row>
    <row r="81" s="6" customFormat="1" ht="52" customHeight="1" spans="1:33">
      <c r="A81" s="33">
        <v>75</v>
      </c>
      <c r="B81" s="34" t="s">
        <v>303</v>
      </c>
      <c r="C81" s="35" t="s">
        <v>304</v>
      </c>
      <c r="D81" s="35" t="s">
        <v>37</v>
      </c>
      <c r="E81" s="35" t="s">
        <v>161</v>
      </c>
      <c r="F81" s="36" t="s">
        <v>39</v>
      </c>
      <c r="G81" s="36" t="str">
        <f>VLOOKUP(C81,[1]表!$D:$I,6,0)</f>
        <v>洛克乡1村</v>
      </c>
      <c r="H81" s="37" t="s">
        <v>305</v>
      </c>
      <c r="I81" s="35" t="s">
        <v>50</v>
      </c>
      <c r="J81" s="51">
        <v>46</v>
      </c>
      <c r="K81" s="52">
        <v>395</v>
      </c>
      <c r="L81" s="52">
        <f t="shared" si="7"/>
        <v>375</v>
      </c>
      <c r="M81" s="52">
        <f t="shared" si="8"/>
        <v>375</v>
      </c>
      <c r="N81" s="52">
        <v>375</v>
      </c>
      <c r="O81" s="52"/>
      <c r="P81" s="52"/>
      <c r="Q81" s="52"/>
      <c r="R81" s="52"/>
      <c r="S81" s="52"/>
      <c r="T81" s="52"/>
      <c r="U81" s="52"/>
      <c r="V81" s="52"/>
      <c r="W81" s="35">
        <v>111.082206</v>
      </c>
      <c r="X81" s="57">
        <f t="shared" si="9"/>
        <v>0.296219216</v>
      </c>
      <c r="Y81" s="46" t="s">
        <v>123</v>
      </c>
      <c r="Z81" s="78">
        <v>0.3</v>
      </c>
      <c r="AA81" s="46" t="s">
        <v>306</v>
      </c>
      <c r="AB81" s="79" t="s">
        <v>56</v>
      </c>
      <c r="AC81" s="80" t="s">
        <v>45</v>
      </c>
      <c r="AD81" s="81"/>
      <c r="AE81" s="54"/>
      <c r="AF81" s="54"/>
      <c r="AG81" s="54"/>
    </row>
    <row r="82" s="6" customFormat="1" ht="52" customHeight="1" spans="1:33">
      <c r="A82" s="33">
        <v>76</v>
      </c>
      <c r="B82" s="34" t="s">
        <v>307</v>
      </c>
      <c r="C82" s="35" t="s">
        <v>308</v>
      </c>
      <c r="D82" s="35" t="s">
        <v>37</v>
      </c>
      <c r="E82" s="35" t="s">
        <v>309</v>
      </c>
      <c r="F82" s="36" t="s">
        <v>39</v>
      </c>
      <c r="G82" s="36" t="str">
        <f>VLOOKUP(C82,[1]表!$D:$I,6,0)</f>
        <v>叶城县各乡镇</v>
      </c>
      <c r="H82" s="37" t="s">
        <v>310</v>
      </c>
      <c r="I82" s="35" t="s">
        <v>311</v>
      </c>
      <c r="J82" s="51">
        <v>42858</v>
      </c>
      <c r="K82" s="52">
        <v>1000</v>
      </c>
      <c r="L82" s="52">
        <f t="shared" si="7"/>
        <v>1000</v>
      </c>
      <c r="M82" s="52">
        <f t="shared" si="8"/>
        <v>1000</v>
      </c>
      <c r="N82" s="52">
        <v>1000</v>
      </c>
      <c r="O82" s="52"/>
      <c r="P82" s="52"/>
      <c r="Q82" s="52"/>
      <c r="R82" s="52"/>
      <c r="S82" s="52"/>
      <c r="T82" s="52"/>
      <c r="U82" s="52"/>
      <c r="V82" s="52"/>
      <c r="W82" s="35">
        <v>527.949546</v>
      </c>
      <c r="X82" s="57">
        <f t="shared" si="9"/>
        <v>0.527949546</v>
      </c>
      <c r="Y82" s="36" t="s">
        <v>42</v>
      </c>
      <c r="Z82" s="78">
        <v>1</v>
      </c>
      <c r="AA82" s="83" t="s">
        <v>56</v>
      </c>
      <c r="AB82" s="79" t="s">
        <v>56</v>
      </c>
      <c r="AC82" s="80" t="s">
        <v>45</v>
      </c>
      <c r="AD82" s="81"/>
      <c r="AE82" s="54"/>
      <c r="AF82" s="54"/>
      <c r="AG82" s="54"/>
    </row>
    <row r="83" s="6" customFormat="1" ht="52" customHeight="1" spans="1:33">
      <c r="A83" s="33">
        <v>77</v>
      </c>
      <c r="B83" s="34" t="s">
        <v>312</v>
      </c>
      <c r="C83" s="35" t="s">
        <v>313</v>
      </c>
      <c r="D83" s="35" t="s">
        <v>37</v>
      </c>
      <c r="E83" s="35" t="s">
        <v>48</v>
      </c>
      <c r="F83" s="36" t="s">
        <v>39</v>
      </c>
      <c r="G83" s="36" t="str">
        <f>VLOOKUP(C83,[1]表!$D:$I,6,0)</f>
        <v>恰尔巴格镇</v>
      </c>
      <c r="H83" s="37" t="s">
        <v>69</v>
      </c>
      <c r="I83" s="35" t="s">
        <v>50</v>
      </c>
      <c r="J83" s="51">
        <v>2200</v>
      </c>
      <c r="K83" s="52">
        <v>396</v>
      </c>
      <c r="L83" s="52">
        <f t="shared" si="7"/>
        <v>391</v>
      </c>
      <c r="M83" s="52">
        <f t="shared" si="8"/>
        <v>391</v>
      </c>
      <c r="N83" s="52">
        <v>391</v>
      </c>
      <c r="O83" s="52"/>
      <c r="P83" s="52"/>
      <c r="Q83" s="52"/>
      <c r="R83" s="52"/>
      <c r="S83" s="52"/>
      <c r="T83" s="52"/>
      <c r="U83" s="52"/>
      <c r="V83" s="52"/>
      <c r="W83" s="35">
        <v>361.79924</v>
      </c>
      <c r="X83" s="57">
        <f t="shared" si="9"/>
        <v>0.925317749360614</v>
      </c>
      <c r="Y83" s="36" t="s">
        <v>42</v>
      </c>
      <c r="Z83" s="78">
        <v>1</v>
      </c>
      <c r="AA83" s="83" t="s">
        <v>314</v>
      </c>
      <c r="AB83" s="79" t="s">
        <v>71</v>
      </c>
      <c r="AC83" s="80" t="s">
        <v>57</v>
      </c>
      <c r="AD83" s="81"/>
      <c r="AE83" s="54"/>
      <c r="AF83" s="54"/>
      <c r="AG83" s="54"/>
    </row>
    <row r="84" s="6" customFormat="1" ht="52" customHeight="1" spans="1:33">
      <c r="A84" s="33">
        <v>78</v>
      </c>
      <c r="B84" s="34" t="s">
        <v>315</v>
      </c>
      <c r="C84" s="35" t="s">
        <v>316</v>
      </c>
      <c r="D84" s="35" t="s">
        <v>37</v>
      </c>
      <c r="E84" s="35" t="s">
        <v>48</v>
      </c>
      <c r="F84" s="36" t="s">
        <v>39</v>
      </c>
      <c r="G84" s="36" t="str">
        <f>VLOOKUP(C84,[1]表!$D:$I,6,0)</f>
        <v>恰尔巴格镇</v>
      </c>
      <c r="H84" s="37" t="s">
        <v>147</v>
      </c>
      <c r="I84" s="35" t="s">
        <v>55</v>
      </c>
      <c r="J84" s="51">
        <v>5.2</v>
      </c>
      <c r="K84" s="52">
        <v>390</v>
      </c>
      <c r="L84" s="52">
        <f t="shared" si="7"/>
        <v>385</v>
      </c>
      <c r="M84" s="52">
        <f t="shared" si="8"/>
        <v>385</v>
      </c>
      <c r="N84" s="52">
        <v>385</v>
      </c>
      <c r="O84" s="52"/>
      <c r="P84" s="52"/>
      <c r="Q84" s="52"/>
      <c r="R84" s="52"/>
      <c r="S84" s="52"/>
      <c r="T84" s="52"/>
      <c r="U84" s="52"/>
      <c r="V84" s="52"/>
      <c r="W84" s="35">
        <v>368.504102</v>
      </c>
      <c r="X84" s="57">
        <f t="shared" si="9"/>
        <v>0.957153511688312</v>
      </c>
      <c r="Y84" s="36" t="s">
        <v>42</v>
      </c>
      <c r="Z84" s="78">
        <v>1</v>
      </c>
      <c r="AA84" s="83" t="s">
        <v>314</v>
      </c>
      <c r="AB84" s="79" t="s">
        <v>56</v>
      </c>
      <c r="AC84" s="80" t="s">
        <v>57</v>
      </c>
      <c r="AD84" s="81"/>
      <c r="AE84" s="54"/>
      <c r="AF84" s="54"/>
      <c r="AG84" s="54"/>
    </row>
    <row r="85" s="6" customFormat="1" ht="52" customHeight="1" spans="1:33">
      <c r="A85" s="33">
        <v>79</v>
      </c>
      <c r="B85" s="34" t="s">
        <v>317</v>
      </c>
      <c r="C85" s="35" t="s">
        <v>318</v>
      </c>
      <c r="D85" s="35" t="s">
        <v>64</v>
      </c>
      <c r="E85" s="35" t="s">
        <v>319</v>
      </c>
      <c r="F85" s="36" t="s">
        <v>39</v>
      </c>
      <c r="G85" s="36" t="str">
        <f>VLOOKUP(C85,[1]表!$D:$I,6,0)</f>
        <v>恰尔巴格镇</v>
      </c>
      <c r="H85" s="37" t="s">
        <v>320</v>
      </c>
      <c r="I85" s="35" t="s">
        <v>55</v>
      </c>
      <c r="J85" s="51">
        <v>6</v>
      </c>
      <c r="K85" s="52">
        <v>390</v>
      </c>
      <c r="L85" s="52">
        <f t="shared" si="7"/>
        <v>390</v>
      </c>
      <c r="M85" s="52">
        <f t="shared" si="8"/>
        <v>390</v>
      </c>
      <c r="N85" s="52">
        <v>390</v>
      </c>
      <c r="O85" s="52"/>
      <c r="P85" s="52"/>
      <c r="Q85" s="52"/>
      <c r="R85" s="52"/>
      <c r="S85" s="52"/>
      <c r="T85" s="52"/>
      <c r="U85" s="52"/>
      <c r="V85" s="52"/>
      <c r="W85" s="35">
        <v>387.838394</v>
      </c>
      <c r="X85" s="57">
        <f t="shared" si="9"/>
        <v>0.99445742051282</v>
      </c>
      <c r="Y85" s="36" t="s">
        <v>42</v>
      </c>
      <c r="Z85" s="78">
        <v>1</v>
      </c>
      <c r="AA85" s="83" t="s">
        <v>314</v>
      </c>
      <c r="AB85" s="79" t="s">
        <v>321</v>
      </c>
      <c r="AC85" s="80" t="s">
        <v>45</v>
      </c>
      <c r="AD85" s="81"/>
      <c r="AE85" s="54"/>
      <c r="AF85" s="54"/>
      <c r="AG85" s="54"/>
    </row>
    <row r="86" s="6" customFormat="1" ht="52" customHeight="1" spans="1:33">
      <c r="A86" s="33">
        <v>80</v>
      </c>
      <c r="B86" s="34" t="s">
        <v>322</v>
      </c>
      <c r="C86" s="35" t="s">
        <v>323</v>
      </c>
      <c r="D86" s="35" t="s">
        <v>37</v>
      </c>
      <c r="E86" s="35" t="s">
        <v>324</v>
      </c>
      <c r="F86" s="36" t="s">
        <v>39</v>
      </c>
      <c r="G86" s="36" t="str">
        <f>VLOOKUP(C86,[1]表!$D:$I,6,0)</f>
        <v>恰尔巴格镇赛先拜巴扎（1）村</v>
      </c>
      <c r="H86" s="37" t="s">
        <v>325</v>
      </c>
      <c r="I86" s="53" t="s">
        <v>104</v>
      </c>
      <c r="J86" s="51">
        <v>290</v>
      </c>
      <c r="K86" s="52">
        <v>500</v>
      </c>
      <c r="L86" s="52">
        <f t="shared" si="7"/>
        <v>500</v>
      </c>
      <c r="M86" s="52">
        <f t="shared" si="8"/>
        <v>500</v>
      </c>
      <c r="N86" s="52">
        <v>500</v>
      </c>
      <c r="O86" s="52"/>
      <c r="P86" s="52"/>
      <c r="Q86" s="52"/>
      <c r="R86" s="52"/>
      <c r="S86" s="52"/>
      <c r="T86" s="52"/>
      <c r="U86" s="52"/>
      <c r="V86" s="52"/>
      <c r="W86" s="35">
        <v>395.937</v>
      </c>
      <c r="X86" s="57">
        <f t="shared" si="9"/>
        <v>0.791874</v>
      </c>
      <c r="Y86" s="35" t="s">
        <v>42</v>
      </c>
      <c r="Z86" s="78">
        <v>1</v>
      </c>
      <c r="AA86" s="83" t="s">
        <v>314</v>
      </c>
      <c r="AB86" s="79" t="s">
        <v>195</v>
      </c>
      <c r="AC86" s="80" t="s">
        <v>45</v>
      </c>
      <c r="AD86" s="81"/>
      <c r="AE86" s="54"/>
      <c r="AF86" s="54"/>
      <c r="AG86" s="54"/>
    </row>
    <row r="87" s="6" customFormat="1" ht="52" customHeight="1" spans="1:33">
      <c r="A87" s="33">
        <v>81</v>
      </c>
      <c r="B87" s="34" t="s">
        <v>326</v>
      </c>
      <c r="C87" s="35" t="s">
        <v>327</v>
      </c>
      <c r="D87" s="35" t="s">
        <v>37</v>
      </c>
      <c r="E87" s="35" t="s">
        <v>38</v>
      </c>
      <c r="F87" s="36" t="s">
        <v>39</v>
      </c>
      <c r="G87" s="36" t="str">
        <f>VLOOKUP(C87,[1]表!$D:$I,6,0)</f>
        <v>恰尔巴格镇15村</v>
      </c>
      <c r="H87" s="37" t="s">
        <v>328</v>
      </c>
      <c r="I87" s="35" t="s">
        <v>99</v>
      </c>
      <c r="J87" s="51">
        <v>1200</v>
      </c>
      <c r="K87" s="52">
        <v>100</v>
      </c>
      <c r="L87" s="52">
        <f t="shared" si="7"/>
        <v>100</v>
      </c>
      <c r="M87" s="52">
        <f t="shared" si="8"/>
        <v>100</v>
      </c>
      <c r="N87" s="52">
        <v>100</v>
      </c>
      <c r="O87" s="52"/>
      <c r="P87" s="52"/>
      <c r="Q87" s="52"/>
      <c r="R87" s="52"/>
      <c r="S87" s="52"/>
      <c r="T87" s="52"/>
      <c r="U87" s="52"/>
      <c r="V87" s="52"/>
      <c r="W87" s="35">
        <v>98.722333</v>
      </c>
      <c r="X87" s="57">
        <f t="shared" si="9"/>
        <v>0.98722333</v>
      </c>
      <c r="Y87" s="36" t="s">
        <v>42</v>
      </c>
      <c r="Z87" s="78">
        <v>1</v>
      </c>
      <c r="AA87" s="83" t="s">
        <v>314</v>
      </c>
      <c r="AB87" s="79" t="s">
        <v>195</v>
      </c>
      <c r="AC87" s="80" t="s">
        <v>45</v>
      </c>
      <c r="AD87" s="81"/>
      <c r="AE87" s="54"/>
      <c r="AF87" s="54"/>
      <c r="AG87" s="54"/>
    </row>
    <row r="88" s="6" customFormat="1" ht="52" customHeight="1" spans="1:33">
      <c r="A88" s="33">
        <v>82</v>
      </c>
      <c r="B88" s="34" t="s">
        <v>329</v>
      </c>
      <c r="C88" s="35" t="s">
        <v>330</v>
      </c>
      <c r="D88" s="35" t="s">
        <v>37</v>
      </c>
      <c r="E88" s="35" t="s">
        <v>48</v>
      </c>
      <c r="F88" s="36" t="s">
        <v>39</v>
      </c>
      <c r="G88" s="36" t="str">
        <f>VLOOKUP(C88,[1]表!$D:$I,6,0)</f>
        <v>恰尔巴格镇阿热买里（10）村</v>
      </c>
      <c r="H88" s="37" t="s">
        <v>331</v>
      </c>
      <c r="I88" s="35" t="s">
        <v>50</v>
      </c>
      <c r="J88" s="51">
        <v>65</v>
      </c>
      <c r="K88" s="52">
        <v>100</v>
      </c>
      <c r="L88" s="52">
        <f t="shared" si="7"/>
        <v>100</v>
      </c>
      <c r="M88" s="52">
        <f t="shared" si="8"/>
        <v>100</v>
      </c>
      <c r="N88" s="52">
        <v>100</v>
      </c>
      <c r="O88" s="52"/>
      <c r="P88" s="52"/>
      <c r="Q88" s="52"/>
      <c r="R88" s="52"/>
      <c r="S88" s="52"/>
      <c r="T88" s="52"/>
      <c r="U88" s="52"/>
      <c r="V88" s="52"/>
      <c r="W88" s="35">
        <v>86.90229</v>
      </c>
      <c r="X88" s="57">
        <f t="shared" si="9"/>
        <v>0.8690229</v>
      </c>
      <c r="Y88" s="36" t="s">
        <v>42</v>
      </c>
      <c r="Z88" s="78">
        <v>1</v>
      </c>
      <c r="AA88" s="83" t="s">
        <v>314</v>
      </c>
      <c r="AB88" s="79" t="s">
        <v>195</v>
      </c>
      <c r="AC88" s="80" t="s">
        <v>45</v>
      </c>
      <c r="AD88" s="81"/>
      <c r="AE88" s="54"/>
      <c r="AF88" s="54"/>
      <c r="AG88" s="54"/>
    </row>
    <row r="89" s="6" customFormat="1" ht="52" customHeight="1" spans="1:33">
      <c r="A89" s="33">
        <v>83</v>
      </c>
      <c r="B89" s="34" t="s">
        <v>332</v>
      </c>
      <c r="C89" s="35" t="s">
        <v>333</v>
      </c>
      <c r="D89" s="35" t="s">
        <v>64</v>
      </c>
      <c r="E89" s="35" t="s">
        <v>200</v>
      </c>
      <c r="F89" s="36" t="s">
        <v>39</v>
      </c>
      <c r="G89" s="36" t="str">
        <f>VLOOKUP(C89,[1]表!$D:$I,6,0)</f>
        <v>恰尔巴格镇</v>
      </c>
      <c r="H89" s="38" t="s">
        <v>334</v>
      </c>
      <c r="I89" s="53" t="s">
        <v>55</v>
      </c>
      <c r="J89" s="51">
        <v>5.5</v>
      </c>
      <c r="K89" s="52">
        <v>385</v>
      </c>
      <c r="L89" s="52">
        <f t="shared" si="7"/>
        <v>385</v>
      </c>
      <c r="M89" s="52">
        <f t="shared" si="8"/>
        <v>385</v>
      </c>
      <c r="N89" s="52"/>
      <c r="O89" s="52">
        <v>385</v>
      </c>
      <c r="P89" s="52"/>
      <c r="Q89" s="52"/>
      <c r="R89" s="52"/>
      <c r="S89" s="52"/>
      <c r="T89" s="52"/>
      <c r="U89" s="52"/>
      <c r="V89" s="52"/>
      <c r="W89" s="35">
        <v>334.251278</v>
      </c>
      <c r="X89" s="57">
        <f t="shared" si="9"/>
        <v>0.868185137662338</v>
      </c>
      <c r="Y89" s="36" t="s">
        <v>42</v>
      </c>
      <c r="Z89" s="78">
        <v>1</v>
      </c>
      <c r="AA89" s="83" t="s">
        <v>314</v>
      </c>
      <c r="AB89" s="79" t="s">
        <v>203</v>
      </c>
      <c r="AC89" s="80" t="s">
        <v>45</v>
      </c>
      <c r="AD89" s="81"/>
      <c r="AE89" s="54"/>
      <c r="AF89" s="54"/>
      <c r="AG89" s="54"/>
    </row>
    <row r="90" s="6" customFormat="1" ht="52" customHeight="1" spans="1:33">
      <c r="A90" s="33">
        <v>84</v>
      </c>
      <c r="B90" s="34" t="s">
        <v>335</v>
      </c>
      <c r="C90" s="35" t="s">
        <v>336</v>
      </c>
      <c r="D90" s="35" t="s">
        <v>37</v>
      </c>
      <c r="E90" s="35" t="s">
        <v>48</v>
      </c>
      <c r="F90" s="36" t="s">
        <v>39</v>
      </c>
      <c r="G90" s="36" t="str">
        <f>VLOOKUP(C90,[1]表!$D:$I,6,0)</f>
        <v>恰尔巴格镇15村</v>
      </c>
      <c r="H90" s="38" t="s">
        <v>337</v>
      </c>
      <c r="I90" s="53" t="s">
        <v>104</v>
      </c>
      <c r="J90" s="51">
        <v>12</v>
      </c>
      <c r="K90" s="52">
        <v>60</v>
      </c>
      <c r="L90" s="52">
        <f t="shared" si="7"/>
        <v>41.6666</v>
      </c>
      <c r="M90" s="52">
        <f t="shared" si="8"/>
        <v>41.6666</v>
      </c>
      <c r="N90" s="52">
        <v>41.6666</v>
      </c>
      <c r="O90" s="52"/>
      <c r="P90" s="52"/>
      <c r="Q90" s="52"/>
      <c r="R90" s="52"/>
      <c r="S90" s="52"/>
      <c r="T90" s="52"/>
      <c r="U90" s="52"/>
      <c r="V90" s="52"/>
      <c r="W90" s="35">
        <v>41.6666</v>
      </c>
      <c r="X90" s="57">
        <f t="shared" si="9"/>
        <v>1</v>
      </c>
      <c r="Y90" s="36" t="s">
        <v>42</v>
      </c>
      <c r="Z90" s="78">
        <v>1</v>
      </c>
      <c r="AA90" s="83" t="s">
        <v>314</v>
      </c>
      <c r="AB90" s="79" t="s">
        <v>141</v>
      </c>
      <c r="AC90" s="80" t="s">
        <v>45</v>
      </c>
      <c r="AD90" s="81"/>
      <c r="AE90" s="54"/>
      <c r="AF90" s="54"/>
      <c r="AG90" s="54"/>
    </row>
    <row r="91" s="6" customFormat="1" ht="52" customHeight="1" spans="1:33">
      <c r="A91" s="33">
        <v>85</v>
      </c>
      <c r="B91" s="34" t="s">
        <v>338</v>
      </c>
      <c r="C91" s="35" t="s">
        <v>339</v>
      </c>
      <c r="D91" s="35" t="s">
        <v>64</v>
      </c>
      <c r="E91" s="35" t="s">
        <v>319</v>
      </c>
      <c r="F91" s="36" t="s">
        <v>39</v>
      </c>
      <c r="G91" s="36" t="str">
        <f>VLOOKUP(C91,[1]表!$D:$I,6,0)</f>
        <v>恰尔巴格镇</v>
      </c>
      <c r="H91" s="38" t="s">
        <v>340</v>
      </c>
      <c r="I91" s="35" t="s">
        <v>99</v>
      </c>
      <c r="J91" s="51">
        <v>500</v>
      </c>
      <c r="K91" s="52">
        <v>390</v>
      </c>
      <c r="L91" s="52">
        <f t="shared" si="7"/>
        <v>389</v>
      </c>
      <c r="M91" s="52">
        <f t="shared" si="8"/>
        <v>389</v>
      </c>
      <c r="N91" s="52">
        <v>389</v>
      </c>
      <c r="O91" s="52"/>
      <c r="P91" s="52"/>
      <c r="Q91" s="52"/>
      <c r="R91" s="52"/>
      <c r="S91" s="52"/>
      <c r="T91" s="52"/>
      <c r="U91" s="52"/>
      <c r="V91" s="52"/>
      <c r="W91" s="35">
        <v>388.907217</v>
      </c>
      <c r="X91" s="57">
        <f t="shared" si="9"/>
        <v>0.999761483290488</v>
      </c>
      <c r="Y91" s="36" t="s">
        <v>42</v>
      </c>
      <c r="Z91" s="78">
        <v>1</v>
      </c>
      <c r="AA91" s="83" t="s">
        <v>314</v>
      </c>
      <c r="AB91" s="79" t="s">
        <v>321</v>
      </c>
      <c r="AC91" s="80" t="s">
        <v>57</v>
      </c>
      <c r="AD91" s="81"/>
      <c r="AE91" s="54"/>
      <c r="AF91" s="54"/>
      <c r="AG91" s="54"/>
    </row>
    <row r="92" s="6" customFormat="1" ht="52" customHeight="1" spans="1:33">
      <c r="A92" s="33">
        <v>86</v>
      </c>
      <c r="B92" s="34" t="s">
        <v>341</v>
      </c>
      <c r="C92" s="84" t="s">
        <v>342</v>
      </c>
      <c r="D92" s="35" t="s">
        <v>107</v>
      </c>
      <c r="E92" s="35" t="s">
        <v>85</v>
      </c>
      <c r="F92" s="36" t="s">
        <v>39</v>
      </c>
      <c r="G92" s="36" t="str">
        <f>VLOOKUP(C92,[1]表!$D:$I,6,0)</f>
        <v>恰尔巴格镇</v>
      </c>
      <c r="H92" s="38" t="s">
        <v>343</v>
      </c>
      <c r="I92" s="35" t="s">
        <v>41</v>
      </c>
      <c r="J92" s="51">
        <v>14800</v>
      </c>
      <c r="K92" s="52">
        <v>300</v>
      </c>
      <c r="L92" s="52">
        <f t="shared" si="7"/>
        <v>300</v>
      </c>
      <c r="M92" s="52">
        <f t="shared" si="8"/>
        <v>300</v>
      </c>
      <c r="N92" s="52">
        <v>300</v>
      </c>
      <c r="O92" s="52"/>
      <c r="P92" s="52"/>
      <c r="Q92" s="52"/>
      <c r="R92" s="52"/>
      <c r="S92" s="52"/>
      <c r="T92" s="52"/>
      <c r="U92" s="52"/>
      <c r="V92" s="52"/>
      <c r="W92" s="35">
        <v>253.815044</v>
      </c>
      <c r="X92" s="57">
        <f t="shared" si="9"/>
        <v>0.846050146666667</v>
      </c>
      <c r="Y92" s="36" t="s">
        <v>42</v>
      </c>
      <c r="Z92" s="78">
        <v>1</v>
      </c>
      <c r="AA92" s="83" t="s">
        <v>314</v>
      </c>
      <c r="AB92" s="79" t="s">
        <v>87</v>
      </c>
      <c r="AC92" s="80" t="s">
        <v>130</v>
      </c>
      <c r="AD92" s="81"/>
      <c r="AE92" s="54"/>
      <c r="AF92" s="54"/>
      <c r="AG92" s="54"/>
    </row>
    <row r="93" s="6" customFormat="1" ht="52" customHeight="1" spans="1:33">
      <c r="A93" s="33">
        <v>87</v>
      </c>
      <c r="B93" s="39" t="s">
        <v>341</v>
      </c>
      <c r="C93" s="84" t="s">
        <v>344</v>
      </c>
      <c r="D93" s="35" t="s">
        <v>107</v>
      </c>
      <c r="E93" s="35" t="s">
        <v>85</v>
      </c>
      <c r="F93" s="36" t="s">
        <v>39</v>
      </c>
      <c r="G93" s="36">
        <f>VLOOKUP(C93,[1]表!$D:$I,6,0)</f>
        <v>0</v>
      </c>
      <c r="H93" s="85" t="s">
        <v>345</v>
      </c>
      <c r="I93" s="40" t="s">
        <v>346</v>
      </c>
      <c r="J93" s="40">
        <v>1.23</v>
      </c>
      <c r="K93" s="52">
        <v>370</v>
      </c>
      <c r="L93" s="52">
        <f t="shared" si="7"/>
        <v>370</v>
      </c>
      <c r="M93" s="52">
        <f t="shared" si="8"/>
        <v>370</v>
      </c>
      <c r="N93" s="52">
        <v>370</v>
      </c>
      <c r="O93" s="52"/>
      <c r="P93" s="52"/>
      <c r="Q93" s="52"/>
      <c r="R93" s="52"/>
      <c r="S93" s="52"/>
      <c r="T93" s="52"/>
      <c r="U93" s="52"/>
      <c r="V93" s="52"/>
      <c r="W93" s="35">
        <v>310.379084</v>
      </c>
      <c r="X93" s="57">
        <f t="shared" si="9"/>
        <v>0.838862389189189</v>
      </c>
      <c r="Y93" s="36" t="s">
        <v>42</v>
      </c>
      <c r="Z93" s="78">
        <v>1</v>
      </c>
      <c r="AA93" s="83" t="s">
        <v>314</v>
      </c>
      <c r="AB93" s="79" t="s">
        <v>87</v>
      </c>
      <c r="AC93" s="80" t="s">
        <v>296</v>
      </c>
      <c r="AD93" s="81"/>
      <c r="AE93" s="54"/>
      <c r="AF93" s="54"/>
      <c r="AG93" s="54"/>
    </row>
    <row r="94" s="6" customFormat="1" ht="52" customHeight="1" spans="1:33">
      <c r="A94" s="33">
        <v>88</v>
      </c>
      <c r="B94" s="34" t="s">
        <v>347</v>
      </c>
      <c r="C94" s="35" t="s">
        <v>348</v>
      </c>
      <c r="D94" s="35" t="s">
        <v>251</v>
      </c>
      <c r="E94" s="35" t="s">
        <v>349</v>
      </c>
      <c r="F94" s="36" t="s">
        <v>39</v>
      </c>
      <c r="G94" s="36" t="str">
        <f>VLOOKUP(C94,[1]表!$D:$I,6,0)</f>
        <v>叶城县</v>
      </c>
      <c r="H94" s="37" t="s">
        <v>350</v>
      </c>
      <c r="I94" s="35" t="s">
        <v>259</v>
      </c>
      <c r="J94" s="51">
        <v>2250</v>
      </c>
      <c r="K94" s="52">
        <v>450</v>
      </c>
      <c r="L94" s="52">
        <f t="shared" si="7"/>
        <v>350</v>
      </c>
      <c r="M94" s="52">
        <f t="shared" si="8"/>
        <v>350</v>
      </c>
      <c r="N94" s="52">
        <v>350</v>
      </c>
      <c r="O94" s="52"/>
      <c r="P94" s="52"/>
      <c r="Q94" s="52"/>
      <c r="R94" s="52"/>
      <c r="S94" s="52"/>
      <c r="T94" s="52"/>
      <c r="U94" s="52"/>
      <c r="V94" s="52"/>
      <c r="W94" s="35">
        <v>293.950263</v>
      </c>
      <c r="X94" s="57">
        <f t="shared" si="9"/>
        <v>0.839857894285714</v>
      </c>
      <c r="Y94" s="36" t="s">
        <v>42</v>
      </c>
      <c r="Z94" s="78">
        <v>1</v>
      </c>
      <c r="AA94" s="83" t="s">
        <v>351</v>
      </c>
      <c r="AB94" s="79" t="s">
        <v>351</v>
      </c>
      <c r="AC94" s="80" t="s">
        <v>45</v>
      </c>
      <c r="AD94" s="81"/>
      <c r="AE94" s="54"/>
      <c r="AF94" s="54"/>
      <c r="AG94" s="54"/>
    </row>
    <row r="95" s="6" customFormat="1" ht="52" customHeight="1" spans="1:33">
      <c r="A95" s="33">
        <v>89</v>
      </c>
      <c r="B95" s="34" t="s">
        <v>352</v>
      </c>
      <c r="C95" s="35" t="s">
        <v>353</v>
      </c>
      <c r="D95" s="35" t="s">
        <v>251</v>
      </c>
      <c r="E95" s="35" t="s">
        <v>354</v>
      </c>
      <c r="F95" s="36" t="s">
        <v>39</v>
      </c>
      <c r="G95" s="36" t="str">
        <f>VLOOKUP(C95,[1]表!$D:$I,6,0)</f>
        <v>叶城县</v>
      </c>
      <c r="H95" s="37" t="s">
        <v>355</v>
      </c>
      <c r="I95" s="35" t="s">
        <v>259</v>
      </c>
      <c r="J95" s="51">
        <v>561</v>
      </c>
      <c r="K95" s="52">
        <v>112.2</v>
      </c>
      <c r="L95" s="52">
        <f t="shared" si="7"/>
        <v>45.6</v>
      </c>
      <c r="M95" s="52">
        <f t="shared" si="8"/>
        <v>45.6</v>
      </c>
      <c r="N95" s="52">
        <v>45.6</v>
      </c>
      <c r="O95" s="52"/>
      <c r="P95" s="52"/>
      <c r="Q95" s="52"/>
      <c r="R95" s="52"/>
      <c r="S95" s="52"/>
      <c r="T95" s="52"/>
      <c r="U95" s="52"/>
      <c r="V95" s="52"/>
      <c r="W95" s="35">
        <v>45.6</v>
      </c>
      <c r="X95" s="57">
        <f t="shared" si="9"/>
        <v>1</v>
      </c>
      <c r="Y95" s="36" t="s">
        <v>42</v>
      </c>
      <c r="Z95" s="78">
        <v>1</v>
      </c>
      <c r="AA95" s="83" t="s">
        <v>351</v>
      </c>
      <c r="AB95" s="79" t="s">
        <v>351</v>
      </c>
      <c r="AC95" s="80" t="s">
        <v>45</v>
      </c>
      <c r="AD95" s="81"/>
      <c r="AE95" s="54"/>
      <c r="AF95" s="54"/>
      <c r="AG95" s="54"/>
    </row>
    <row r="96" s="6" customFormat="1" ht="52" customHeight="1" spans="1:33">
      <c r="A96" s="33">
        <v>90</v>
      </c>
      <c r="B96" s="34" t="s">
        <v>356</v>
      </c>
      <c r="C96" s="35" t="s">
        <v>357</v>
      </c>
      <c r="D96" s="35" t="s">
        <v>251</v>
      </c>
      <c r="E96" s="35" t="s">
        <v>354</v>
      </c>
      <c r="F96" s="36" t="s">
        <v>39</v>
      </c>
      <c r="G96" s="36" t="str">
        <f>VLOOKUP(C96,[1]表!$D:$I,6,0)</f>
        <v>叶城县</v>
      </c>
      <c r="H96" s="37" t="s">
        <v>358</v>
      </c>
      <c r="I96" s="35" t="s">
        <v>259</v>
      </c>
      <c r="J96" s="51">
        <v>276</v>
      </c>
      <c r="K96" s="52">
        <v>27.6</v>
      </c>
      <c r="L96" s="52">
        <f t="shared" si="7"/>
        <v>4.4</v>
      </c>
      <c r="M96" s="52">
        <f t="shared" si="8"/>
        <v>4.4</v>
      </c>
      <c r="N96" s="52">
        <v>4.4</v>
      </c>
      <c r="O96" s="52"/>
      <c r="P96" s="52"/>
      <c r="Q96" s="52"/>
      <c r="R96" s="52"/>
      <c r="S96" s="52"/>
      <c r="T96" s="52"/>
      <c r="U96" s="52"/>
      <c r="V96" s="52"/>
      <c r="W96" s="35">
        <v>2.4</v>
      </c>
      <c r="X96" s="57">
        <f t="shared" si="9"/>
        <v>0.545454545454545</v>
      </c>
      <c r="Y96" s="36" t="s">
        <v>42</v>
      </c>
      <c r="Z96" s="78">
        <v>1</v>
      </c>
      <c r="AA96" s="83" t="s">
        <v>351</v>
      </c>
      <c r="AB96" s="79" t="s">
        <v>351</v>
      </c>
      <c r="AC96" s="80" t="s">
        <v>45</v>
      </c>
      <c r="AD96" s="81"/>
      <c r="AE96" s="54"/>
      <c r="AF96" s="54"/>
      <c r="AG96" s="54"/>
    </row>
    <row r="97" s="6" customFormat="1" ht="52" customHeight="1" spans="1:33">
      <c r="A97" s="33">
        <v>91</v>
      </c>
      <c r="B97" s="34" t="s">
        <v>359</v>
      </c>
      <c r="C97" s="35" t="s">
        <v>360</v>
      </c>
      <c r="D97" s="35" t="s">
        <v>251</v>
      </c>
      <c r="E97" s="35" t="s">
        <v>361</v>
      </c>
      <c r="F97" s="36" t="s">
        <v>39</v>
      </c>
      <c r="G97" s="36" t="str">
        <f>VLOOKUP(C97,[1]表!$D:$I,6,0)</f>
        <v>叶城县各乡镇（区）</v>
      </c>
      <c r="H97" s="38" t="s">
        <v>362</v>
      </c>
      <c r="I97" s="35" t="s">
        <v>259</v>
      </c>
      <c r="J97" s="51">
        <v>1216</v>
      </c>
      <c r="K97" s="52">
        <v>1276.8</v>
      </c>
      <c r="L97" s="52">
        <f t="shared" si="7"/>
        <v>1276.8</v>
      </c>
      <c r="M97" s="52">
        <f t="shared" si="8"/>
        <v>1276.8</v>
      </c>
      <c r="N97" s="52">
        <v>1276.8</v>
      </c>
      <c r="O97" s="52"/>
      <c r="P97" s="52"/>
      <c r="Q97" s="52"/>
      <c r="R97" s="52"/>
      <c r="S97" s="52"/>
      <c r="T97" s="52"/>
      <c r="U97" s="52"/>
      <c r="V97" s="52"/>
      <c r="W97" s="35">
        <v>1064</v>
      </c>
      <c r="X97" s="57">
        <f t="shared" si="9"/>
        <v>0.833333333333333</v>
      </c>
      <c r="Y97" s="36" t="s">
        <v>42</v>
      </c>
      <c r="Z97" s="78">
        <v>1</v>
      </c>
      <c r="AA97" s="83" t="s">
        <v>351</v>
      </c>
      <c r="AB97" s="79" t="s">
        <v>351</v>
      </c>
      <c r="AC97" s="80" t="s">
        <v>57</v>
      </c>
      <c r="AD97" s="81"/>
      <c r="AE97" s="54"/>
      <c r="AF97" s="54"/>
      <c r="AG97" s="54"/>
    </row>
    <row r="98" s="6" customFormat="1" ht="52" customHeight="1" spans="1:33">
      <c r="A98" s="33">
        <v>92</v>
      </c>
      <c r="B98" s="34" t="s">
        <v>363</v>
      </c>
      <c r="C98" s="40" t="s">
        <v>364</v>
      </c>
      <c r="D98" s="35" t="s">
        <v>251</v>
      </c>
      <c r="E98" s="35" t="s">
        <v>349</v>
      </c>
      <c r="F98" s="36" t="s">
        <v>39</v>
      </c>
      <c r="G98" s="36" t="str">
        <f>VLOOKUP(C98,[1]表!$D:$I,6,0)</f>
        <v>叶城县各乡镇（区）</v>
      </c>
      <c r="H98" s="41" t="s">
        <v>365</v>
      </c>
      <c r="I98" s="35" t="s">
        <v>259</v>
      </c>
      <c r="J98" s="51">
        <v>12160</v>
      </c>
      <c r="K98" s="52">
        <v>1216</v>
      </c>
      <c r="L98" s="52">
        <f t="shared" si="7"/>
        <v>1212</v>
      </c>
      <c r="M98" s="52">
        <f t="shared" si="8"/>
        <v>1000</v>
      </c>
      <c r="N98" s="52">
        <v>1000</v>
      </c>
      <c r="O98" s="52"/>
      <c r="P98" s="52"/>
      <c r="Q98" s="52"/>
      <c r="R98" s="52"/>
      <c r="S98" s="52"/>
      <c r="T98" s="52"/>
      <c r="U98" s="52"/>
      <c r="V98" s="52">
        <v>212</v>
      </c>
      <c r="W98" s="35">
        <v>1402</v>
      </c>
      <c r="X98" s="57">
        <f t="shared" si="9"/>
        <v>1.15676567656766</v>
      </c>
      <c r="Y98" s="36" t="s">
        <v>42</v>
      </c>
      <c r="Z98" s="78">
        <v>1</v>
      </c>
      <c r="AA98" s="83" t="s">
        <v>351</v>
      </c>
      <c r="AB98" s="79" t="s">
        <v>351</v>
      </c>
      <c r="AC98" s="80" t="s">
        <v>130</v>
      </c>
      <c r="AD98" s="81"/>
      <c r="AE98" s="54"/>
      <c r="AF98" s="54"/>
      <c r="AG98" s="54"/>
    </row>
    <row r="99" s="6" customFormat="1" ht="52" customHeight="1" spans="1:33">
      <c r="A99" s="33">
        <v>93</v>
      </c>
      <c r="B99" s="34" t="s">
        <v>366</v>
      </c>
      <c r="C99" s="35" t="s">
        <v>367</v>
      </c>
      <c r="D99" s="35" t="s">
        <v>64</v>
      </c>
      <c r="E99" s="35" t="s">
        <v>65</v>
      </c>
      <c r="F99" s="36" t="s">
        <v>39</v>
      </c>
      <c r="G99" s="36" t="str">
        <f>VLOOKUP(C99,[1]表!$D:$I,6,0)</f>
        <v>巴仁乡</v>
      </c>
      <c r="H99" s="37" t="s">
        <v>368</v>
      </c>
      <c r="I99" s="35" t="s">
        <v>55</v>
      </c>
      <c r="J99" s="51">
        <v>123</v>
      </c>
      <c r="K99" s="52">
        <v>1469.61</v>
      </c>
      <c r="L99" s="52">
        <f t="shared" si="7"/>
        <v>1400</v>
      </c>
      <c r="M99" s="52">
        <f t="shared" si="8"/>
        <v>1400</v>
      </c>
      <c r="N99" s="52">
        <v>1400</v>
      </c>
      <c r="O99" s="52"/>
      <c r="P99" s="52"/>
      <c r="Q99" s="52"/>
      <c r="R99" s="52"/>
      <c r="S99" s="52"/>
      <c r="T99" s="52"/>
      <c r="U99" s="52"/>
      <c r="V99" s="52"/>
      <c r="W99" s="35">
        <v>1251.766747</v>
      </c>
      <c r="X99" s="57">
        <f t="shared" si="9"/>
        <v>0.894119105</v>
      </c>
      <c r="Y99" s="36" t="s">
        <v>42</v>
      </c>
      <c r="Z99" s="78">
        <v>1</v>
      </c>
      <c r="AA99" s="83" t="s">
        <v>369</v>
      </c>
      <c r="AB99" s="79" t="s">
        <v>369</v>
      </c>
      <c r="AC99" s="80" t="s">
        <v>45</v>
      </c>
      <c r="AD99" s="81"/>
      <c r="AE99" s="54"/>
      <c r="AF99" s="54"/>
      <c r="AG99" s="54"/>
    </row>
    <row r="100" s="6" customFormat="1" ht="52" customHeight="1" spans="1:33">
      <c r="A100" s="33">
        <v>94</v>
      </c>
      <c r="B100" s="34" t="s">
        <v>370</v>
      </c>
      <c r="C100" s="35" t="s">
        <v>371</v>
      </c>
      <c r="D100" s="35" t="s">
        <v>64</v>
      </c>
      <c r="E100" s="35" t="s">
        <v>65</v>
      </c>
      <c r="F100" s="36" t="s">
        <v>39</v>
      </c>
      <c r="G100" s="36" t="str">
        <f>VLOOKUP(C100,[1]表!$D:$I,6,0)</f>
        <v>金果镇9村</v>
      </c>
      <c r="H100" s="37" t="s">
        <v>372</v>
      </c>
      <c r="I100" s="35" t="s">
        <v>55</v>
      </c>
      <c r="J100" s="51">
        <v>21</v>
      </c>
      <c r="K100" s="52">
        <v>514</v>
      </c>
      <c r="L100" s="52">
        <f t="shared" si="7"/>
        <v>500</v>
      </c>
      <c r="M100" s="52">
        <f t="shared" si="8"/>
        <v>500</v>
      </c>
      <c r="N100" s="52">
        <v>500</v>
      </c>
      <c r="O100" s="52"/>
      <c r="P100" s="52"/>
      <c r="Q100" s="52"/>
      <c r="R100" s="52"/>
      <c r="S100" s="52"/>
      <c r="T100" s="52"/>
      <c r="U100" s="52"/>
      <c r="V100" s="52"/>
      <c r="W100" s="35">
        <v>446.124417</v>
      </c>
      <c r="X100" s="57">
        <f t="shared" si="9"/>
        <v>0.892248834</v>
      </c>
      <c r="Y100" s="36" t="s">
        <v>42</v>
      </c>
      <c r="Z100" s="78">
        <v>1</v>
      </c>
      <c r="AA100" s="83" t="s">
        <v>369</v>
      </c>
      <c r="AB100" s="79" t="s">
        <v>369</v>
      </c>
      <c r="AC100" s="80" t="s">
        <v>45</v>
      </c>
      <c r="AD100" s="81"/>
      <c r="AE100" s="54"/>
      <c r="AF100" s="54"/>
      <c r="AG100" s="54"/>
    </row>
    <row r="101" s="6" customFormat="1" ht="52" customHeight="1" spans="1:33">
      <c r="A101" s="33">
        <v>95</v>
      </c>
      <c r="B101" s="34">
        <v>0</v>
      </c>
      <c r="C101" s="35" t="s">
        <v>373</v>
      </c>
      <c r="D101" s="35" t="s">
        <v>107</v>
      </c>
      <c r="E101" s="35" t="s">
        <v>319</v>
      </c>
      <c r="F101" s="36" t="s">
        <v>39</v>
      </c>
      <c r="G101" s="36" t="s">
        <v>374</v>
      </c>
      <c r="H101" s="86" t="s">
        <v>375</v>
      </c>
      <c r="I101" s="40" t="s">
        <v>55</v>
      </c>
      <c r="J101" s="40">
        <v>17.16</v>
      </c>
      <c r="K101" s="52">
        <v>361.67</v>
      </c>
      <c r="L101" s="52">
        <f t="shared" si="7"/>
        <v>361.67</v>
      </c>
      <c r="M101" s="52">
        <f t="shared" si="8"/>
        <v>361.67</v>
      </c>
      <c r="N101" s="52">
        <v>361.67</v>
      </c>
      <c r="O101" s="52"/>
      <c r="P101" s="52"/>
      <c r="Q101" s="52"/>
      <c r="R101" s="52"/>
      <c r="S101" s="52"/>
      <c r="T101" s="52"/>
      <c r="U101" s="52"/>
      <c r="V101" s="52"/>
      <c r="W101" s="35">
        <v>188.293585</v>
      </c>
      <c r="X101" s="57">
        <f t="shared" si="9"/>
        <v>0.520622625597921</v>
      </c>
      <c r="Y101" s="36" t="s">
        <v>42</v>
      </c>
      <c r="Z101" s="78">
        <v>1</v>
      </c>
      <c r="AA101" s="83" t="s">
        <v>369</v>
      </c>
      <c r="AB101" s="79" t="s">
        <v>369</v>
      </c>
      <c r="AC101" s="80" t="s">
        <v>296</v>
      </c>
      <c r="AD101" s="81"/>
      <c r="AE101" s="54"/>
      <c r="AF101" s="54"/>
      <c r="AG101" s="54"/>
    </row>
    <row r="102" s="6" customFormat="1" ht="52" customHeight="1" spans="1:33">
      <c r="A102" s="33">
        <v>96</v>
      </c>
      <c r="B102" s="34" t="s">
        <v>376</v>
      </c>
      <c r="C102" s="35" t="s">
        <v>377</v>
      </c>
      <c r="D102" s="35" t="s">
        <v>37</v>
      </c>
      <c r="E102" s="35" t="s">
        <v>48</v>
      </c>
      <c r="F102" s="36" t="s">
        <v>39</v>
      </c>
      <c r="G102" s="36" t="str">
        <f>VLOOKUP(C102,[1]表!$D:$I,6,0)</f>
        <v>铁提乡</v>
      </c>
      <c r="H102" s="37" t="s">
        <v>69</v>
      </c>
      <c r="I102" s="35" t="s">
        <v>50</v>
      </c>
      <c r="J102" s="51">
        <v>2200</v>
      </c>
      <c r="K102" s="52">
        <v>396</v>
      </c>
      <c r="L102" s="52">
        <f t="shared" si="7"/>
        <v>380</v>
      </c>
      <c r="M102" s="52">
        <f t="shared" si="8"/>
        <v>380</v>
      </c>
      <c r="N102" s="52">
        <v>380</v>
      </c>
      <c r="O102" s="52"/>
      <c r="P102" s="52"/>
      <c r="Q102" s="52"/>
      <c r="R102" s="52"/>
      <c r="S102" s="52"/>
      <c r="T102" s="52"/>
      <c r="U102" s="52"/>
      <c r="V102" s="52"/>
      <c r="W102" s="35">
        <v>369.881048</v>
      </c>
      <c r="X102" s="57">
        <f t="shared" si="9"/>
        <v>0.973371178947368</v>
      </c>
      <c r="Y102" s="36" t="s">
        <v>42</v>
      </c>
      <c r="Z102" s="78">
        <v>1</v>
      </c>
      <c r="AA102" s="83" t="s">
        <v>378</v>
      </c>
      <c r="AB102" s="79" t="s">
        <v>71</v>
      </c>
      <c r="AC102" s="80" t="s">
        <v>57</v>
      </c>
      <c r="AD102" s="81"/>
      <c r="AE102" s="54"/>
      <c r="AF102" s="54"/>
      <c r="AG102" s="54"/>
    </row>
    <row r="103" s="6" customFormat="1" ht="52" customHeight="1" spans="1:33">
      <c r="A103" s="33">
        <v>97</v>
      </c>
      <c r="B103" s="34" t="s">
        <v>379</v>
      </c>
      <c r="C103" s="35" t="s">
        <v>380</v>
      </c>
      <c r="D103" s="35" t="s">
        <v>37</v>
      </c>
      <c r="E103" s="35" t="s">
        <v>48</v>
      </c>
      <c r="F103" s="36" t="s">
        <v>39</v>
      </c>
      <c r="G103" s="36" t="str">
        <f>VLOOKUP(C103,[1]表!$D:$I,6,0)</f>
        <v>铁提乡</v>
      </c>
      <c r="H103" s="37" t="s">
        <v>381</v>
      </c>
      <c r="I103" s="35" t="s">
        <v>55</v>
      </c>
      <c r="J103" s="51">
        <v>15</v>
      </c>
      <c r="K103" s="52">
        <v>1125</v>
      </c>
      <c r="L103" s="52">
        <f t="shared" si="7"/>
        <v>1048.6</v>
      </c>
      <c r="M103" s="52">
        <f t="shared" si="8"/>
        <v>1048.6</v>
      </c>
      <c r="N103" s="52">
        <v>1048.6</v>
      </c>
      <c r="O103" s="52"/>
      <c r="P103" s="52"/>
      <c r="Q103" s="52"/>
      <c r="R103" s="52"/>
      <c r="S103" s="52"/>
      <c r="T103" s="52"/>
      <c r="U103" s="52"/>
      <c r="V103" s="52"/>
      <c r="W103" s="35">
        <v>936.6493</v>
      </c>
      <c r="X103" s="57">
        <f t="shared" si="9"/>
        <v>0.893237936296014</v>
      </c>
      <c r="Y103" s="36" t="s">
        <v>42</v>
      </c>
      <c r="Z103" s="78">
        <v>1</v>
      </c>
      <c r="AA103" s="83" t="s">
        <v>378</v>
      </c>
      <c r="AB103" s="79" t="s">
        <v>56</v>
      </c>
      <c r="AC103" s="80" t="s">
        <v>45</v>
      </c>
      <c r="AD103" s="81"/>
      <c r="AE103" s="54"/>
      <c r="AF103" s="54"/>
      <c r="AG103" s="54"/>
    </row>
    <row r="104" s="6" customFormat="1" ht="52" customHeight="1" spans="1:33">
      <c r="A104" s="33">
        <v>98</v>
      </c>
      <c r="B104" s="34" t="s">
        <v>382</v>
      </c>
      <c r="C104" s="35" t="s">
        <v>383</v>
      </c>
      <c r="D104" s="35" t="s">
        <v>64</v>
      </c>
      <c r="E104" s="35" t="s">
        <v>85</v>
      </c>
      <c r="F104" s="36" t="s">
        <v>39</v>
      </c>
      <c r="G104" s="36" t="str">
        <f>VLOOKUP(C104,[1]表!$D:$I,6,0)</f>
        <v>铁提乡3村、8村、10村</v>
      </c>
      <c r="H104" s="37" t="s">
        <v>384</v>
      </c>
      <c r="I104" s="35" t="s">
        <v>55</v>
      </c>
      <c r="J104" s="51">
        <v>5.3</v>
      </c>
      <c r="K104" s="52">
        <v>360</v>
      </c>
      <c r="L104" s="52">
        <f t="shared" ref="L104:L135" si="10">M104+T104+U104+V104</f>
        <v>360</v>
      </c>
      <c r="M104" s="52">
        <f t="shared" ref="M104:M135" si="11">SUM(N104:S104)</f>
        <v>360</v>
      </c>
      <c r="N104" s="52">
        <v>360</v>
      </c>
      <c r="O104" s="52"/>
      <c r="P104" s="52"/>
      <c r="Q104" s="52"/>
      <c r="R104" s="52"/>
      <c r="S104" s="52"/>
      <c r="T104" s="52"/>
      <c r="U104" s="52"/>
      <c r="V104" s="52"/>
      <c r="W104" s="35">
        <v>344.16607</v>
      </c>
      <c r="X104" s="57">
        <f t="shared" ref="X104:X135" si="12">W104/L104</f>
        <v>0.956016861111111</v>
      </c>
      <c r="Y104" s="36" t="s">
        <v>42</v>
      </c>
      <c r="Z104" s="78">
        <v>1</v>
      </c>
      <c r="AA104" s="83" t="s">
        <v>378</v>
      </c>
      <c r="AB104" s="79" t="s">
        <v>87</v>
      </c>
      <c r="AC104" s="80" t="s">
        <v>45</v>
      </c>
      <c r="AD104" s="81"/>
      <c r="AE104" s="54"/>
      <c r="AF104" s="54"/>
      <c r="AG104" s="54"/>
    </row>
    <row r="105" s="6" customFormat="1" ht="52" customHeight="1" spans="1:33">
      <c r="A105" s="33">
        <v>99</v>
      </c>
      <c r="B105" s="34" t="s">
        <v>385</v>
      </c>
      <c r="C105" s="35" t="s">
        <v>386</v>
      </c>
      <c r="D105" s="35" t="s">
        <v>37</v>
      </c>
      <c r="E105" s="35" t="s">
        <v>161</v>
      </c>
      <c r="F105" s="36" t="s">
        <v>39</v>
      </c>
      <c r="G105" s="36" t="str">
        <f>VLOOKUP(C105,[1]表!$D:$I,6,0)</f>
        <v>铁提乡阿亚格拜什铁热克（1）村</v>
      </c>
      <c r="H105" s="37" t="s">
        <v>387</v>
      </c>
      <c r="I105" s="35" t="s">
        <v>50</v>
      </c>
      <c r="J105" s="51">
        <v>49</v>
      </c>
      <c r="K105" s="52">
        <v>100</v>
      </c>
      <c r="L105" s="52">
        <f t="shared" si="10"/>
        <v>100</v>
      </c>
      <c r="M105" s="52">
        <f t="shared" si="11"/>
        <v>100</v>
      </c>
      <c r="N105" s="52">
        <v>100</v>
      </c>
      <c r="O105" s="52"/>
      <c r="P105" s="52"/>
      <c r="Q105" s="52"/>
      <c r="R105" s="52"/>
      <c r="S105" s="52"/>
      <c r="T105" s="52"/>
      <c r="U105" s="52"/>
      <c r="V105" s="52"/>
      <c r="W105" s="35">
        <v>76.103953</v>
      </c>
      <c r="X105" s="57">
        <f t="shared" si="12"/>
        <v>0.76103953</v>
      </c>
      <c r="Y105" s="36" t="s">
        <v>42</v>
      </c>
      <c r="Z105" s="78">
        <v>1</v>
      </c>
      <c r="AA105" s="83" t="s">
        <v>378</v>
      </c>
      <c r="AB105" s="79" t="s">
        <v>195</v>
      </c>
      <c r="AC105" s="80" t="s">
        <v>45</v>
      </c>
      <c r="AD105" s="81"/>
      <c r="AE105" s="54"/>
      <c r="AF105" s="54"/>
      <c r="AG105" s="54"/>
    </row>
    <row r="106" s="6" customFormat="1" ht="52" customHeight="1" spans="1:33">
      <c r="A106" s="33">
        <v>100</v>
      </c>
      <c r="B106" s="34" t="s">
        <v>388</v>
      </c>
      <c r="C106" s="35" t="s">
        <v>389</v>
      </c>
      <c r="D106" s="35" t="s">
        <v>64</v>
      </c>
      <c r="E106" s="35" t="s">
        <v>200</v>
      </c>
      <c r="F106" s="36" t="s">
        <v>39</v>
      </c>
      <c r="G106" s="36" t="str">
        <f>VLOOKUP(C106,[1]表!$D:$I,6,0)</f>
        <v>铁提乡</v>
      </c>
      <c r="H106" s="38" t="s">
        <v>390</v>
      </c>
      <c r="I106" s="53" t="s">
        <v>55</v>
      </c>
      <c r="J106" s="51">
        <v>0.6</v>
      </c>
      <c r="K106" s="52">
        <v>400</v>
      </c>
      <c r="L106" s="52">
        <f t="shared" si="10"/>
        <v>400</v>
      </c>
      <c r="M106" s="52">
        <f t="shared" si="11"/>
        <v>400</v>
      </c>
      <c r="N106" s="52"/>
      <c r="O106" s="52">
        <v>400</v>
      </c>
      <c r="P106" s="52"/>
      <c r="Q106" s="52"/>
      <c r="R106" s="52"/>
      <c r="S106" s="52"/>
      <c r="T106" s="52"/>
      <c r="U106" s="52"/>
      <c r="V106" s="52"/>
      <c r="W106" s="35">
        <v>400</v>
      </c>
      <c r="X106" s="57">
        <f t="shared" si="12"/>
        <v>1</v>
      </c>
      <c r="Y106" s="36" t="s">
        <v>42</v>
      </c>
      <c r="Z106" s="78">
        <v>1</v>
      </c>
      <c r="AA106" s="83" t="s">
        <v>378</v>
      </c>
      <c r="AB106" s="79" t="s">
        <v>203</v>
      </c>
      <c r="AC106" s="80" t="s">
        <v>45</v>
      </c>
      <c r="AD106" s="81"/>
      <c r="AE106" s="54"/>
      <c r="AF106" s="54"/>
      <c r="AG106" s="54"/>
    </row>
    <row r="107" s="6" customFormat="1" ht="52" customHeight="1" spans="1:33">
      <c r="A107" s="33">
        <v>101</v>
      </c>
      <c r="B107" s="39" t="s">
        <v>376</v>
      </c>
      <c r="C107" s="35" t="s">
        <v>391</v>
      </c>
      <c r="D107" s="35" t="s">
        <v>37</v>
      </c>
      <c r="E107" s="35" t="s">
        <v>48</v>
      </c>
      <c r="F107" s="36" t="s">
        <v>39</v>
      </c>
      <c r="G107" s="36" t="str">
        <f>VLOOKUP(C107,[1]表!$D:$I,6,0)</f>
        <v>铁提乡</v>
      </c>
      <c r="H107" s="38" t="s">
        <v>392</v>
      </c>
      <c r="I107" s="35" t="s">
        <v>50</v>
      </c>
      <c r="J107" s="51">
        <v>2000</v>
      </c>
      <c r="K107" s="52">
        <v>360</v>
      </c>
      <c r="L107" s="52">
        <f t="shared" si="10"/>
        <v>337.4</v>
      </c>
      <c r="M107" s="52">
        <f t="shared" si="11"/>
        <v>270.4</v>
      </c>
      <c r="N107" s="52">
        <v>270.4</v>
      </c>
      <c r="O107" s="52"/>
      <c r="P107" s="52"/>
      <c r="Q107" s="52"/>
      <c r="R107" s="52"/>
      <c r="S107" s="52"/>
      <c r="T107" s="52"/>
      <c r="U107" s="52"/>
      <c r="V107" s="52">
        <v>67</v>
      </c>
      <c r="W107" s="35">
        <v>317.15511</v>
      </c>
      <c r="X107" s="57">
        <f t="shared" si="12"/>
        <v>0.939997362181387</v>
      </c>
      <c r="Y107" s="36" t="s">
        <v>42</v>
      </c>
      <c r="Z107" s="78">
        <v>1</v>
      </c>
      <c r="AA107" s="83" t="s">
        <v>378</v>
      </c>
      <c r="AB107" s="79" t="s">
        <v>71</v>
      </c>
      <c r="AC107" s="80" t="s">
        <v>57</v>
      </c>
      <c r="AD107" s="81"/>
      <c r="AE107" s="54"/>
      <c r="AF107" s="54"/>
      <c r="AG107" s="54"/>
    </row>
    <row r="108" s="6" customFormat="1" ht="52" customHeight="1" spans="1:33">
      <c r="A108" s="33">
        <v>102</v>
      </c>
      <c r="B108" s="39" t="s">
        <v>379</v>
      </c>
      <c r="C108" s="35" t="s">
        <v>393</v>
      </c>
      <c r="D108" s="35" t="s">
        <v>37</v>
      </c>
      <c r="E108" s="35" t="s">
        <v>48</v>
      </c>
      <c r="F108" s="36" t="s">
        <v>39</v>
      </c>
      <c r="G108" s="36" t="str">
        <f>VLOOKUP(C108,[1]表!$D:$I,6,0)</f>
        <v>铁提乡</v>
      </c>
      <c r="H108" s="38" t="s">
        <v>210</v>
      </c>
      <c r="I108" s="53" t="s">
        <v>55</v>
      </c>
      <c r="J108" s="51">
        <v>5</v>
      </c>
      <c r="K108" s="52">
        <v>375</v>
      </c>
      <c r="L108" s="52">
        <f t="shared" si="10"/>
        <v>350</v>
      </c>
      <c r="M108" s="52">
        <f t="shared" si="11"/>
        <v>350</v>
      </c>
      <c r="N108" s="52">
        <v>350</v>
      </c>
      <c r="O108" s="52"/>
      <c r="P108" s="52"/>
      <c r="Q108" s="52"/>
      <c r="R108" s="52"/>
      <c r="S108" s="52"/>
      <c r="T108" s="52"/>
      <c r="U108" s="52"/>
      <c r="V108" s="52"/>
      <c r="W108" s="35">
        <v>319.033559</v>
      </c>
      <c r="X108" s="57">
        <f t="shared" si="12"/>
        <v>0.911524454285714</v>
      </c>
      <c r="Y108" s="36" t="s">
        <v>42</v>
      </c>
      <c r="Z108" s="78">
        <v>1</v>
      </c>
      <c r="AA108" s="83" t="s">
        <v>378</v>
      </c>
      <c r="AB108" s="79" t="s">
        <v>56</v>
      </c>
      <c r="AC108" s="80" t="s">
        <v>45</v>
      </c>
      <c r="AD108" s="81"/>
      <c r="AE108" s="54"/>
      <c r="AF108" s="54"/>
      <c r="AG108" s="54"/>
    </row>
    <row r="109" s="6" customFormat="1" ht="52" customHeight="1" spans="1:33">
      <c r="A109" s="33">
        <v>103</v>
      </c>
      <c r="B109" s="39" t="s">
        <v>205</v>
      </c>
      <c r="C109" s="35" t="s">
        <v>394</v>
      </c>
      <c r="D109" s="35" t="s">
        <v>37</v>
      </c>
      <c r="E109" s="35" t="s">
        <v>48</v>
      </c>
      <c r="F109" s="36" t="s">
        <v>39</v>
      </c>
      <c r="G109" s="36" t="str">
        <f>VLOOKUP(C109,[1]表!$D:$I,6,0)</f>
        <v>铁提乡</v>
      </c>
      <c r="H109" s="38" t="s">
        <v>395</v>
      </c>
      <c r="I109" s="53" t="s">
        <v>208</v>
      </c>
      <c r="J109" s="51">
        <v>3</v>
      </c>
      <c r="K109" s="52">
        <v>510</v>
      </c>
      <c r="L109" s="52">
        <f t="shared" si="10"/>
        <v>510</v>
      </c>
      <c r="M109" s="52">
        <f t="shared" si="11"/>
        <v>510</v>
      </c>
      <c r="N109" s="52">
        <v>510</v>
      </c>
      <c r="O109" s="52"/>
      <c r="P109" s="52"/>
      <c r="Q109" s="52"/>
      <c r="R109" s="52"/>
      <c r="S109" s="52"/>
      <c r="T109" s="52"/>
      <c r="U109" s="52"/>
      <c r="V109" s="52"/>
      <c r="W109" s="35">
        <v>474.0975</v>
      </c>
      <c r="X109" s="57">
        <f t="shared" si="12"/>
        <v>0.929602941176471</v>
      </c>
      <c r="Y109" s="36" t="s">
        <v>42</v>
      </c>
      <c r="Z109" s="78">
        <v>1</v>
      </c>
      <c r="AA109" s="83" t="s">
        <v>378</v>
      </c>
      <c r="AB109" s="79" t="s">
        <v>51</v>
      </c>
      <c r="AC109" s="80" t="s">
        <v>45</v>
      </c>
      <c r="AD109" s="81"/>
      <c r="AE109" s="54"/>
      <c r="AF109" s="54"/>
      <c r="AG109" s="54"/>
    </row>
    <row r="110" s="6" customFormat="1" ht="52" customHeight="1" spans="1:33">
      <c r="A110" s="33">
        <v>104</v>
      </c>
      <c r="B110" s="34" t="s">
        <v>396</v>
      </c>
      <c r="C110" s="35" t="s">
        <v>397</v>
      </c>
      <c r="D110" s="35" t="s">
        <v>107</v>
      </c>
      <c r="E110" s="35" t="s">
        <v>85</v>
      </c>
      <c r="F110" s="36" t="s">
        <v>39</v>
      </c>
      <c r="G110" s="36" t="str">
        <f>VLOOKUP(C110,[1]表!$D:$I,6,0)</f>
        <v>铁提乡8村</v>
      </c>
      <c r="H110" s="38" t="s">
        <v>398</v>
      </c>
      <c r="I110" s="35" t="s">
        <v>76</v>
      </c>
      <c r="J110" s="51">
        <v>1</v>
      </c>
      <c r="K110" s="52">
        <v>390</v>
      </c>
      <c r="L110" s="52">
        <f t="shared" si="10"/>
        <v>390</v>
      </c>
      <c r="M110" s="52">
        <f t="shared" si="11"/>
        <v>390</v>
      </c>
      <c r="N110" s="52">
        <v>390</v>
      </c>
      <c r="O110" s="52"/>
      <c r="P110" s="52"/>
      <c r="Q110" s="52"/>
      <c r="R110" s="52"/>
      <c r="S110" s="52"/>
      <c r="T110" s="52"/>
      <c r="U110" s="52"/>
      <c r="V110" s="52"/>
      <c r="W110" s="35">
        <v>214.750608</v>
      </c>
      <c r="X110" s="57">
        <f t="shared" si="12"/>
        <v>0.550642584615385</v>
      </c>
      <c r="Y110" s="46" t="s">
        <v>123</v>
      </c>
      <c r="Z110" s="78">
        <v>0.6</v>
      </c>
      <c r="AA110" s="46" t="s">
        <v>378</v>
      </c>
      <c r="AB110" s="79" t="s">
        <v>87</v>
      </c>
      <c r="AC110" s="80" t="s">
        <v>130</v>
      </c>
      <c r="AD110" s="81"/>
      <c r="AE110" s="54"/>
      <c r="AF110" s="54"/>
      <c r="AG110" s="54"/>
    </row>
    <row r="111" s="6" customFormat="1" ht="52" customHeight="1" spans="1:33">
      <c r="A111" s="33">
        <v>105</v>
      </c>
      <c r="B111" s="34" t="s">
        <v>399</v>
      </c>
      <c r="C111" s="35" t="s">
        <v>400</v>
      </c>
      <c r="D111" s="35" t="s">
        <v>401</v>
      </c>
      <c r="E111" s="35" t="s">
        <v>401</v>
      </c>
      <c r="F111" s="36" t="s">
        <v>39</v>
      </c>
      <c r="G111" s="36" t="s">
        <v>402</v>
      </c>
      <c r="H111" s="38" t="s">
        <v>403</v>
      </c>
      <c r="I111" s="53" t="s">
        <v>311</v>
      </c>
      <c r="J111" s="51">
        <v>10185</v>
      </c>
      <c r="K111" s="52">
        <v>48</v>
      </c>
      <c r="L111" s="52">
        <f t="shared" si="10"/>
        <v>44</v>
      </c>
      <c r="M111" s="52">
        <f t="shared" si="11"/>
        <v>44</v>
      </c>
      <c r="N111" s="52"/>
      <c r="O111" s="52"/>
      <c r="P111" s="52">
        <v>44</v>
      </c>
      <c r="Q111" s="52"/>
      <c r="R111" s="52"/>
      <c r="S111" s="52"/>
      <c r="T111" s="52"/>
      <c r="U111" s="52"/>
      <c r="V111" s="52"/>
      <c r="W111" s="35">
        <v>44</v>
      </c>
      <c r="X111" s="57">
        <f t="shared" si="12"/>
        <v>1</v>
      </c>
      <c r="Y111" s="36" t="s">
        <v>42</v>
      </c>
      <c r="Z111" s="78">
        <v>1</v>
      </c>
      <c r="AA111" s="83" t="s">
        <v>91</v>
      </c>
      <c r="AB111" s="79" t="s">
        <v>91</v>
      </c>
      <c r="AC111" s="80" t="s">
        <v>45</v>
      </c>
      <c r="AD111" s="81"/>
      <c r="AE111" s="54"/>
      <c r="AF111" s="54"/>
      <c r="AG111" s="54"/>
    </row>
    <row r="112" s="6" customFormat="1" ht="52" customHeight="1" spans="1:33">
      <c r="A112" s="33">
        <v>106</v>
      </c>
      <c r="B112" s="34" t="s">
        <v>404</v>
      </c>
      <c r="C112" s="35" t="s">
        <v>405</v>
      </c>
      <c r="D112" s="35" t="s">
        <v>37</v>
      </c>
      <c r="E112" s="35" t="s">
        <v>48</v>
      </c>
      <c r="F112" s="36" t="s">
        <v>39</v>
      </c>
      <c r="G112" s="36" t="str">
        <f>VLOOKUP(C112,[1]表!$D:$I,6,0)</f>
        <v>吐古其乡</v>
      </c>
      <c r="H112" s="37" t="s">
        <v>69</v>
      </c>
      <c r="I112" s="35" t="s">
        <v>50</v>
      </c>
      <c r="J112" s="51">
        <v>2200</v>
      </c>
      <c r="K112" s="52">
        <v>396</v>
      </c>
      <c r="L112" s="52">
        <f t="shared" si="10"/>
        <v>383</v>
      </c>
      <c r="M112" s="52">
        <f t="shared" si="11"/>
        <v>383</v>
      </c>
      <c r="N112" s="52">
        <v>383</v>
      </c>
      <c r="O112" s="52"/>
      <c r="P112" s="52"/>
      <c r="Q112" s="52"/>
      <c r="R112" s="52"/>
      <c r="S112" s="52"/>
      <c r="T112" s="52"/>
      <c r="U112" s="52"/>
      <c r="V112" s="52"/>
      <c r="W112" s="35">
        <v>343.75422</v>
      </c>
      <c r="X112" s="57">
        <f t="shared" si="12"/>
        <v>0.897530600522193</v>
      </c>
      <c r="Y112" s="36" t="s">
        <v>42</v>
      </c>
      <c r="Z112" s="78">
        <v>1</v>
      </c>
      <c r="AA112" s="83" t="s">
        <v>406</v>
      </c>
      <c r="AB112" s="79" t="s">
        <v>71</v>
      </c>
      <c r="AC112" s="80" t="s">
        <v>57</v>
      </c>
      <c r="AD112" s="81"/>
      <c r="AE112" s="54"/>
      <c r="AF112" s="54"/>
      <c r="AG112" s="54"/>
    </row>
    <row r="113" s="6" customFormat="1" ht="52" customHeight="1" spans="1:33">
      <c r="A113" s="33">
        <v>107</v>
      </c>
      <c r="B113" s="34" t="s">
        <v>407</v>
      </c>
      <c r="C113" s="35" t="s">
        <v>408</v>
      </c>
      <c r="D113" s="35" t="s">
        <v>37</v>
      </c>
      <c r="E113" s="35" t="s">
        <v>324</v>
      </c>
      <c r="F113" s="36" t="s">
        <v>39</v>
      </c>
      <c r="G113" s="36" t="str">
        <f>VLOOKUP(C113,[1]表!$D:$I,6,0)</f>
        <v>吐古其乡16村</v>
      </c>
      <c r="H113" s="37" t="s">
        <v>409</v>
      </c>
      <c r="I113" s="35" t="s">
        <v>41</v>
      </c>
      <c r="J113" s="51">
        <v>9324</v>
      </c>
      <c r="K113" s="52">
        <v>240</v>
      </c>
      <c r="L113" s="52">
        <f t="shared" si="10"/>
        <v>240</v>
      </c>
      <c r="M113" s="52">
        <f t="shared" si="11"/>
        <v>240</v>
      </c>
      <c r="N113" s="52">
        <v>240</v>
      </c>
      <c r="O113" s="52"/>
      <c r="P113" s="52"/>
      <c r="Q113" s="52"/>
      <c r="R113" s="52"/>
      <c r="S113" s="52"/>
      <c r="T113" s="52"/>
      <c r="U113" s="52"/>
      <c r="V113" s="52"/>
      <c r="W113" s="35">
        <v>211.091518</v>
      </c>
      <c r="X113" s="57">
        <f t="shared" si="12"/>
        <v>0.879547991666667</v>
      </c>
      <c r="Y113" s="36" t="s">
        <v>42</v>
      </c>
      <c r="Z113" s="78">
        <v>1</v>
      </c>
      <c r="AA113" s="83" t="s">
        <v>406</v>
      </c>
      <c r="AB113" s="79" t="s">
        <v>410</v>
      </c>
      <c r="AC113" s="80" t="s">
        <v>45</v>
      </c>
      <c r="AD113" s="81"/>
      <c r="AE113" s="54"/>
      <c r="AF113" s="54"/>
      <c r="AG113" s="54"/>
    </row>
    <row r="114" s="6" customFormat="1" ht="52" customHeight="1" spans="1:33">
      <c r="A114" s="33">
        <v>108</v>
      </c>
      <c r="B114" s="34" t="s">
        <v>411</v>
      </c>
      <c r="C114" s="35" t="s">
        <v>412</v>
      </c>
      <c r="D114" s="35" t="s">
        <v>37</v>
      </c>
      <c r="E114" s="35" t="s">
        <v>48</v>
      </c>
      <c r="F114" s="36" t="s">
        <v>39</v>
      </c>
      <c r="G114" s="36" t="str">
        <f>VLOOKUP(C114,[1]表!$D:$I,6,0)</f>
        <v>吐古其乡</v>
      </c>
      <c r="H114" s="37" t="s">
        <v>413</v>
      </c>
      <c r="I114" s="35" t="s">
        <v>55</v>
      </c>
      <c r="J114" s="51">
        <v>19.5</v>
      </c>
      <c r="K114" s="52">
        <v>1462.5</v>
      </c>
      <c r="L114" s="52">
        <f t="shared" si="10"/>
        <v>1400</v>
      </c>
      <c r="M114" s="52">
        <f t="shared" si="11"/>
        <v>1400</v>
      </c>
      <c r="N114" s="52">
        <v>1400</v>
      </c>
      <c r="O114" s="52"/>
      <c r="P114" s="52"/>
      <c r="Q114" s="52"/>
      <c r="R114" s="52"/>
      <c r="S114" s="52"/>
      <c r="T114" s="52"/>
      <c r="U114" s="52"/>
      <c r="V114" s="52"/>
      <c r="W114" s="35">
        <v>1440.071679</v>
      </c>
      <c r="X114" s="57">
        <f t="shared" si="12"/>
        <v>1.02862262785714</v>
      </c>
      <c r="Y114" s="36" t="s">
        <v>42</v>
      </c>
      <c r="Z114" s="78">
        <v>1</v>
      </c>
      <c r="AA114" s="83" t="s">
        <v>406</v>
      </c>
      <c r="AB114" s="79" t="s">
        <v>56</v>
      </c>
      <c r="AC114" s="80" t="s">
        <v>45</v>
      </c>
      <c r="AD114" s="81"/>
      <c r="AE114" s="54"/>
      <c r="AF114" s="54"/>
      <c r="AG114" s="54"/>
    </row>
    <row r="115" s="6" customFormat="1" ht="52" customHeight="1" spans="1:33">
      <c r="A115" s="33">
        <v>109</v>
      </c>
      <c r="B115" s="34" t="s">
        <v>414</v>
      </c>
      <c r="C115" s="35" t="s">
        <v>415</v>
      </c>
      <c r="D115" s="35" t="s">
        <v>37</v>
      </c>
      <c r="E115" s="35" t="s">
        <v>324</v>
      </c>
      <c r="F115" s="36" t="s">
        <v>39</v>
      </c>
      <c r="G115" s="36" t="str">
        <f>VLOOKUP(C115,[1]表!$D:$I,6,0)</f>
        <v>吐古其乡尤喀克苏盖特艾日克（11）村</v>
      </c>
      <c r="H115" s="37" t="s">
        <v>416</v>
      </c>
      <c r="I115" s="35" t="s">
        <v>104</v>
      </c>
      <c r="J115" s="51">
        <v>6</v>
      </c>
      <c r="K115" s="52">
        <v>100</v>
      </c>
      <c r="L115" s="52">
        <f t="shared" si="10"/>
        <v>100</v>
      </c>
      <c r="M115" s="52">
        <f t="shared" si="11"/>
        <v>100</v>
      </c>
      <c r="N115" s="52">
        <v>100</v>
      </c>
      <c r="O115" s="52"/>
      <c r="P115" s="52"/>
      <c r="Q115" s="52"/>
      <c r="R115" s="52"/>
      <c r="S115" s="52"/>
      <c r="T115" s="52"/>
      <c r="U115" s="52"/>
      <c r="V115" s="52"/>
      <c r="W115" s="35">
        <v>91.961</v>
      </c>
      <c r="X115" s="57">
        <f t="shared" si="12"/>
        <v>0.91961</v>
      </c>
      <c r="Y115" s="36" t="s">
        <v>42</v>
      </c>
      <c r="Z115" s="78">
        <v>1</v>
      </c>
      <c r="AA115" s="83" t="s">
        <v>406</v>
      </c>
      <c r="AB115" s="79" t="s">
        <v>195</v>
      </c>
      <c r="AC115" s="80" t="s">
        <v>45</v>
      </c>
      <c r="AD115" s="81"/>
      <c r="AE115" s="54"/>
      <c r="AF115" s="54"/>
      <c r="AG115" s="54"/>
    </row>
    <row r="116" s="6" customFormat="1" ht="52" customHeight="1" spans="1:33">
      <c r="A116" s="33">
        <v>110</v>
      </c>
      <c r="B116" s="34" t="s">
        <v>417</v>
      </c>
      <c r="C116" s="35" t="s">
        <v>418</v>
      </c>
      <c r="D116" s="35" t="s">
        <v>64</v>
      </c>
      <c r="E116" s="35" t="s">
        <v>200</v>
      </c>
      <c r="F116" s="36" t="s">
        <v>39</v>
      </c>
      <c r="G116" s="36" t="str">
        <f>VLOOKUP(C116,[1]表!$D:$I,6,0)</f>
        <v>吐古其乡</v>
      </c>
      <c r="H116" s="38" t="s">
        <v>419</v>
      </c>
      <c r="I116" s="53" t="s">
        <v>55</v>
      </c>
      <c r="J116" s="51">
        <v>13.5</v>
      </c>
      <c r="K116" s="52">
        <v>390</v>
      </c>
      <c r="L116" s="52">
        <f t="shared" si="10"/>
        <v>390</v>
      </c>
      <c r="M116" s="52">
        <f t="shared" si="11"/>
        <v>390</v>
      </c>
      <c r="N116" s="52"/>
      <c r="O116" s="52">
        <v>390</v>
      </c>
      <c r="P116" s="52"/>
      <c r="Q116" s="52"/>
      <c r="R116" s="52"/>
      <c r="S116" s="52"/>
      <c r="T116" s="52"/>
      <c r="U116" s="52"/>
      <c r="V116" s="52"/>
      <c r="W116" s="35">
        <v>379.203621</v>
      </c>
      <c r="X116" s="57">
        <f t="shared" si="12"/>
        <v>0.972316976923077</v>
      </c>
      <c r="Y116" s="36" t="s">
        <v>42</v>
      </c>
      <c r="Z116" s="78">
        <v>1</v>
      </c>
      <c r="AA116" s="83" t="s">
        <v>406</v>
      </c>
      <c r="AB116" s="79" t="s">
        <v>203</v>
      </c>
      <c r="AC116" s="80" t="s">
        <v>45</v>
      </c>
      <c r="AD116" s="81"/>
      <c r="AE116" s="54"/>
      <c r="AF116" s="54"/>
      <c r="AG116" s="54"/>
    </row>
    <row r="117" s="6" customFormat="1" ht="52" customHeight="1" spans="1:33">
      <c r="A117" s="33">
        <v>111</v>
      </c>
      <c r="B117" s="34" t="s">
        <v>420</v>
      </c>
      <c r="C117" s="35" t="s">
        <v>421</v>
      </c>
      <c r="D117" s="35" t="s">
        <v>37</v>
      </c>
      <c r="E117" s="35" t="s">
        <v>48</v>
      </c>
      <c r="F117" s="36" t="s">
        <v>39</v>
      </c>
      <c r="G117" s="36" t="str">
        <f>VLOOKUP(C117,[1]表!$D:$I,6,0)</f>
        <v>乌吉热克乡10村、11村</v>
      </c>
      <c r="H117" s="37" t="s">
        <v>422</v>
      </c>
      <c r="I117" s="35" t="s">
        <v>50</v>
      </c>
      <c r="J117" s="51">
        <v>2367</v>
      </c>
      <c r="K117" s="52">
        <v>395</v>
      </c>
      <c r="L117" s="52">
        <f t="shared" si="10"/>
        <v>395</v>
      </c>
      <c r="M117" s="52">
        <f t="shared" si="11"/>
        <v>395</v>
      </c>
      <c r="N117" s="52">
        <v>395</v>
      </c>
      <c r="O117" s="52"/>
      <c r="P117" s="52"/>
      <c r="Q117" s="52"/>
      <c r="R117" s="52"/>
      <c r="S117" s="52"/>
      <c r="T117" s="52"/>
      <c r="U117" s="52"/>
      <c r="V117" s="52"/>
      <c r="W117" s="35">
        <v>364.599837</v>
      </c>
      <c r="X117" s="57">
        <f t="shared" si="12"/>
        <v>0.923037562025316</v>
      </c>
      <c r="Y117" s="36" t="s">
        <v>42</v>
      </c>
      <c r="Z117" s="78">
        <v>1</v>
      </c>
      <c r="AA117" s="83" t="s">
        <v>423</v>
      </c>
      <c r="AB117" s="79" t="s">
        <v>71</v>
      </c>
      <c r="AC117" s="80" t="s">
        <v>57</v>
      </c>
      <c r="AD117" s="81"/>
      <c r="AE117" s="54"/>
      <c r="AF117" s="54"/>
      <c r="AG117" s="54"/>
    </row>
    <row r="118" s="6" customFormat="1" ht="52" customHeight="1" spans="1:33">
      <c r="A118" s="33">
        <v>112</v>
      </c>
      <c r="B118" s="34" t="s">
        <v>424</v>
      </c>
      <c r="C118" s="35" t="s">
        <v>425</v>
      </c>
      <c r="D118" s="35" t="s">
        <v>37</v>
      </c>
      <c r="E118" s="35" t="s">
        <v>161</v>
      </c>
      <c r="F118" s="36" t="s">
        <v>39</v>
      </c>
      <c r="G118" s="36" t="str">
        <f>VLOOKUP(C118,[1]表!$D:$I,6,0)</f>
        <v>乌吉热克乡18村</v>
      </c>
      <c r="H118" s="37" t="s">
        <v>426</v>
      </c>
      <c r="I118" s="35" t="s">
        <v>76</v>
      </c>
      <c r="J118" s="51">
        <v>1</v>
      </c>
      <c r="K118" s="52">
        <v>214</v>
      </c>
      <c r="L118" s="52">
        <f t="shared" si="10"/>
        <v>214</v>
      </c>
      <c r="M118" s="52">
        <f t="shared" si="11"/>
        <v>214</v>
      </c>
      <c r="N118" s="52">
        <v>214</v>
      </c>
      <c r="O118" s="52"/>
      <c r="P118" s="52"/>
      <c r="Q118" s="52"/>
      <c r="R118" s="52"/>
      <c r="S118" s="52"/>
      <c r="T118" s="52"/>
      <c r="U118" s="52"/>
      <c r="V118" s="52"/>
      <c r="W118" s="35">
        <v>200.971754</v>
      </c>
      <c r="X118" s="57">
        <f t="shared" si="12"/>
        <v>0.939120345794393</v>
      </c>
      <c r="Y118" s="35" t="s">
        <v>42</v>
      </c>
      <c r="Z118" s="78">
        <v>1</v>
      </c>
      <c r="AA118" s="83" t="s">
        <v>423</v>
      </c>
      <c r="AB118" s="79" t="s">
        <v>56</v>
      </c>
      <c r="AC118" s="80" t="s">
        <v>45</v>
      </c>
      <c r="AD118" s="81"/>
      <c r="AE118" s="54"/>
      <c r="AF118" s="54"/>
      <c r="AG118" s="54"/>
    </row>
    <row r="119" s="6" customFormat="1" ht="52" customHeight="1" spans="1:33">
      <c r="A119" s="33">
        <v>113</v>
      </c>
      <c r="B119" s="34" t="s">
        <v>427</v>
      </c>
      <c r="C119" s="35" t="s">
        <v>428</v>
      </c>
      <c r="D119" s="35" t="s">
        <v>37</v>
      </c>
      <c r="E119" s="35" t="s">
        <v>429</v>
      </c>
      <c r="F119" s="36" t="s">
        <v>39</v>
      </c>
      <c r="G119" s="36" t="str">
        <f>VLOOKUP(C119,[1]表!$D:$I,6,0)</f>
        <v>乌吉热克乡12村、16村</v>
      </c>
      <c r="H119" s="37" t="s">
        <v>430</v>
      </c>
      <c r="I119" s="35" t="s">
        <v>41</v>
      </c>
      <c r="J119" s="51">
        <v>1100</v>
      </c>
      <c r="K119" s="52">
        <v>790</v>
      </c>
      <c r="L119" s="52">
        <f t="shared" si="10"/>
        <v>750</v>
      </c>
      <c r="M119" s="52">
        <f t="shared" si="11"/>
        <v>750</v>
      </c>
      <c r="N119" s="52">
        <v>750</v>
      </c>
      <c r="O119" s="52"/>
      <c r="P119" s="52"/>
      <c r="Q119" s="52"/>
      <c r="R119" s="52"/>
      <c r="S119" s="52"/>
      <c r="T119" s="52"/>
      <c r="U119" s="52"/>
      <c r="V119" s="52"/>
      <c r="W119" s="35">
        <v>689.446111</v>
      </c>
      <c r="X119" s="57">
        <f t="shared" si="12"/>
        <v>0.919261481333333</v>
      </c>
      <c r="Y119" s="35" t="s">
        <v>42</v>
      </c>
      <c r="Z119" s="78">
        <v>1</v>
      </c>
      <c r="AA119" s="83" t="s">
        <v>423</v>
      </c>
      <c r="AB119" s="79" t="s">
        <v>321</v>
      </c>
      <c r="AC119" s="80" t="s">
        <v>45</v>
      </c>
      <c r="AD119" s="81"/>
      <c r="AE119" s="54"/>
      <c r="AF119" s="54"/>
      <c r="AG119" s="54"/>
    </row>
    <row r="120" s="6" customFormat="1" ht="52" customHeight="1" spans="1:33">
      <c r="A120" s="33">
        <v>114</v>
      </c>
      <c r="B120" s="34" t="s">
        <v>431</v>
      </c>
      <c r="C120" s="35" t="s">
        <v>432</v>
      </c>
      <c r="D120" s="35" t="s">
        <v>37</v>
      </c>
      <c r="E120" s="35" t="s">
        <v>48</v>
      </c>
      <c r="F120" s="36" t="s">
        <v>39</v>
      </c>
      <c r="G120" s="36" t="str">
        <f>VLOOKUP(C120,[1]表!$D:$I,6,0)</f>
        <v>乌吉热克乡</v>
      </c>
      <c r="H120" s="37" t="s">
        <v>433</v>
      </c>
      <c r="I120" s="35" t="s">
        <v>55</v>
      </c>
      <c r="J120" s="51">
        <v>24.55</v>
      </c>
      <c r="K120" s="52">
        <v>1841.25</v>
      </c>
      <c r="L120" s="52">
        <f t="shared" si="10"/>
        <v>1785</v>
      </c>
      <c r="M120" s="52">
        <f t="shared" si="11"/>
        <v>1785</v>
      </c>
      <c r="N120" s="52">
        <v>1785</v>
      </c>
      <c r="O120" s="52"/>
      <c r="P120" s="52"/>
      <c r="Q120" s="52"/>
      <c r="R120" s="52"/>
      <c r="S120" s="52"/>
      <c r="T120" s="52"/>
      <c r="U120" s="52"/>
      <c r="V120" s="52"/>
      <c r="W120" s="35">
        <v>1680.911432</v>
      </c>
      <c r="X120" s="57">
        <f t="shared" si="12"/>
        <v>0.9416870767507</v>
      </c>
      <c r="Y120" s="36" t="s">
        <v>42</v>
      </c>
      <c r="Z120" s="78">
        <v>1</v>
      </c>
      <c r="AA120" s="83" t="s">
        <v>423</v>
      </c>
      <c r="AB120" s="79" t="s">
        <v>56</v>
      </c>
      <c r="AC120" s="80" t="s">
        <v>45</v>
      </c>
      <c r="AD120" s="81"/>
      <c r="AE120" s="54"/>
      <c r="AF120" s="54"/>
      <c r="AG120" s="54"/>
    </row>
    <row r="121" s="6" customFormat="1" ht="52" customHeight="1" spans="1:33">
      <c r="A121" s="33">
        <v>115</v>
      </c>
      <c r="B121" s="34" t="s">
        <v>434</v>
      </c>
      <c r="C121" s="35" t="s">
        <v>435</v>
      </c>
      <c r="D121" s="35" t="s">
        <v>64</v>
      </c>
      <c r="E121" s="35" t="s">
        <v>85</v>
      </c>
      <c r="F121" s="36" t="s">
        <v>39</v>
      </c>
      <c r="G121" s="36" t="str">
        <f>VLOOKUP(C121,[1]表!$D:$I,6,0)</f>
        <v>乌吉热克乡17村、18村</v>
      </c>
      <c r="H121" s="37" t="s">
        <v>436</v>
      </c>
      <c r="I121" s="35" t="s">
        <v>41</v>
      </c>
      <c r="J121" s="51">
        <v>19700</v>
      </c>
      <c r="K121" s="52">
        <v>342</v>
      </c>
      <c r="L121" s="52">
        <f t="shared" si="10"/>
        <v>342</v>
      </c>
      <c r="M121" s="52">
        <f t="shared" si="11"/>
        <v>342</v>
      </c>
      <c r="N121" s="52">
        <v>342</v>
      </c>
      <c r="O121" s="52"/>
      <c r="P121" s="52"/>
      <c r="Q121" s="52"/>
      <c r="R121" s="52"/>
      <c r="S121" s="52"/>
      <c r="T121" s="52"/>
      <c r="U121" s="52"/>
      <c r="V121" s="52"/>
      <c r="W121" s="35">
        <v>324.393613</v>
      </c>
      <c r="X121" s="57">
        <f t="shared" si="12"/>
        <v>0.94851933625731</v>
      </c>
      <c r="Y121" s="36" t="s">
        <v>42</v>
      </c>
      <c r="Z121" s="78">
        <v>1</v>
      </c>
      <c r="AA121" s="83" t="s">
        <v>423</v>
      </c>
      <c r="AB121" s="79" t="s">
        <v>87</v>
      </c>
      <c r="AC121" s="80" t="s">
        <v>45</v>
      </c>
      <c r="AD121" s="81"/>
      <c r="AE121" s="54"/>
      <c r="AF121" s="54"/>
      <c r="AG121" s="54"/>
    </row>
    <row r="122" s="6" customFormat="1" ht="52" customHeight="1" spans="1:33">
      <c r="A122" s="33">
        <v>116</v>
      </c>
      <c r="B122" s="39" t="s">
        <v>420</v>
      </c>
      <c r="C122" s="35" t="s">
        <v>437</v>
      </c>
      <c r="D122" s="35" t="s">
        <v>37</v>
      </c>
      <c r="E122" s="35" t="s">
        <v>48</v>
      </c>
      <c r="F122" s="36" t="s">
        <v>39</v>
      </c>
      <c r="G122" s="36" t="str">
        <f>VLOOKUP(C122,[1]表!$D:$I,6,0)</f>
        <v>乌吉热克乡</v>
      </c>
      <c r="H122" s="38" t="s">
        <v>392</v>
      </c>
      <c r="I122" s="35" t="s">
        <v>50</v>
      </c>
      <c r="J122" s="51">
        <v>2000</v>
      </c>
      <c r="K122" s="52">
        <v>360</v>
      </c>
      <c r="L122" s="52">
        <f t="shared" si="10"/>
        <v>360</v>
      </c>
      <c r="M122" s="52">
        <f t="shared" si="11"/>
        <v>360</v>
      </c>
      <c r="N122" s="52">
        <v>360</v>
      </c>
      <c r="O122" s="52"/>
      <c r="P122" s="52"/>
      <c r="Q122" s="52"/>
      <c r="R122" s="52"/>
      <c r="S122" s="52"/>
      <c r="T122" s="52"/>
      <c r="U122" s="52"/>
      <c r="V122" s="52"/>
      <c r="W122" s="35">
        <v>341.045567</v>
      </c>
      <c r="X122" s="57">
        <f t="shared" si="12"/>
        <v>0.947348797222222</v>
      </c>
      <c r="Y122" s="36" t="s">
        <v>42</v>
      </c>
      <c r="Z122" s="78">
        <v>1</v>
      </c>
      <c r="AA122" s="83" t="s">
        <v>423</v>
      </c>
      <c r="AB122" s="79" t="s">
        <v>71</v>
      </c>
      <c r="AC122" s="80" t="s">
        <v>57</v>
      </c>
      <c r="AD122" s="81"/>
      <c r="AE122" s="54"/>
      <c r="AF122" s="54"/>
      <c r="AG122" s="54"/>
    </row>
    <row r="123" s="6" customFormat="1" ht="52" customHeight="1" spans="1:33">
      <c r="A123" s="33">
        <v>117</v>
      </c>
      <c r="B123" s="34" t="s">
        <v>438</v>
      </c>
      <c r="C123" s="35" t="s">
        <v>439</v>
      </c>
      <c r="D123" s="35" t="s">
        <v>37</v>
      </c>
      <c r="E123" s="35" t="s">
        <v>161</v>
      </c>
      <c r="F123" s="36" t="s">
        <v>39</v>
      </c>
      <c r="G123" s="36" t="str">
        <f>VLOOKUP(C123,[1]表!$D:$I,6,0)</f>
        <v>乌吉热克乡18村</v>
      </c>
      <c r="H123" s="38" t="s">
        <v>440</v>
      </c>
      <c r="I123" s="53" t="s">
        <v>202</v>
      </c>
      <c r="J123" s="51">
        <v>54</v>
      </c>
      <c r="K123" s="52">
        <v>386</v>
      </c>
      <c r="L123" s="52">
        <f t="shared" si="10"/>
        <v>386</v>
      </c>
      <c r="M123" s="52">
        <f t="shared" si="11"/>
        <v>386</v>
      </c>
      <c r="N123" s="52">
        <v>386</v>
      </c>
      <c r="O123" s="52"/>
      <c r="P123" s="52"/>
      <c r="Q123" s="52"/>
      <c r="R123" s="52"/>
      <c r="S123" s="52"/>
      <c r="T123" s="52"/>
      <c r="U123" s="52"/>
      <c r="V123" s="52"/>
      <c r="W123" s="35">
        <v>374.317856</v>
      </c>
      <c r="X123" s="57">
        <f t="shared" si="12"/>
        <v>0.969735378238342</v>
      </c>
      <c r="Y123" s="35" t="s">
        <v>42</v>
      </c>
      <c r="Z123" s="78">
        <v>1</v>
      </c>
      <c r="AA123" s="83" t="s">
        <v>423</v>
      </c>
      <c r="AB123" s="79" t="s">
        <v>163</v>
      </c>
      <c r="AC123" s="80" t="s">
        <v>45</v>
      </c>
      <c r="AD123" s="81"/>
      <c r="AE123" s="54"/>
      <c r="AF123" s="54"/>
      <c r="AG123" s="54"/>
    </row>
    <row r="124" s="6" customFormat="1" ht="52" customHeight="1" spans="1:33">
      <c r="A124" s="33">
        <v>118</v>
      </c>
      <c r="B124" s="34" t="s">
        <v>441</v>
      </c>
      <c r="C124" s="35" t="s">
        <v>442</v>
      </c>
      <c r="D124" s="35" t="s">
        <v>37</v>
      </c>
      <c r="E124" s="35" t="s">
        <v>48</v>
      </c>
      <c r="F124" s="36" t="s">
        <v>39</v>
      </c>
      <c r="G124" s="36" t="str">
        <f>VLOOKUP(C124,[1]表!$D:$I,6,0)</f>
        <v>乌吉热克乡16村</v>
      </c>
      <c r="H124" s="38" t="s">
        <v>443</v>
      </c>
      <c r="I124" s="53" t="s">
        <v>50</v>
      </c>
      <c r="J124" s="51">
        <v>200</v>
      </c>
      <c r="K124" s="52">
        <v>345</v>
      </c>
      <c r="L124" s="52">
        <f t="shared" si="10"/>
        <v>345</v>
      </c>
      <c r="M124" s="52">
        <f t="shared" si="11"/>
        <v>345</v>
      </c>
      <c r="N124" s="52">
        <v>345</v>
      </c>
      <c r="O124" s="52"/>
      <c r="P124" s="52"/>
      <c r="Q124" s="52"/>
      <c r="R124" s="52"/>
      <c r="S124" s="52"/>
      <c r="T124" s="52"/>
      <c r="U124" s="52"/>
      <c r="V124" s="52"/>
      <c r="W124" s="35">
        <v>345</v>
      </c>
      <c r="X124" s="57">
        <f t="shared" si="12"/>
        <v>1</v>
      </c>
      <c r="Y124" s="36" t="s">
        <v>42</v>
      </c>
      <c r="Z124" s="78">
        <v>1</v>
      </c>
      <c r="AA124" s="83" t="s">
        <v>423</v>
      </c>
      <c r="AB124" s="79" t="s">
        <v>141</v>
      </c>
      <c r="AC124" s="80" t="s">
        <v>45</v>
      </c>
      <c r="AD124" s="81"/>
      <c r="AE124" s="54"/>
      <c r="AF124" s="54"/>
      <c r="AG124" s="54"/>
    </row>
    <row r="125" s="6" customFormat="1" ht="52" customHeight="1" spans="1:33">
      <c r="A125" s="33">
        <v>119</v>
      </c>
      <c r="B125" s="34" t="s">
        <v>444</v>
      </c>
      <c r="C125" s="35" t="s">
        <v>445</v>
      </c>
      <c r="D125" s="35" t="s">
        <v>37</v>
      </c>
      <c r="E125" s="35" t="s">
        <v>446</v>
      </c>
      <c r="F125" s="36" t="s">
        <v>39</v>
      </c>
      <c r="G125" s="36" t="str">
        <f>VLOOKUP(C125,[1]表!$D:$I,6,0)</f>
        <v>恰尔巴格镇8村</v>
      </c>
      <c r="H125" s="38" t="s">
        <v>447</v>
      </c>
      <c r="I125" s="35" t="s">
        <v>182</v>
      </c>
      <c r="J125" s="51">
        <v>1</v>
      </c>
      <c r="K125" s="52">
        <v>500</v>
      </c>
      <c r="L125" s="52">
        <f t="shared" si="10"/>
        <v>500</v>
      </c>
      <c r="M125" s="52">
        <f t="shared" si="11"/>
        <v>500</v>
      </c>
      <c r="N125" s="52">
        <v>500</v>
      </c>
      <c r="O125" s="52"/>
      <c r="P125" s="52"/>
      <c r="Q125" s="52"/>
      <c r="R125" s="52"/>
      <c r="S125" s="52"/>
      <c r="T125" s="52"/>
      <c r="U125" s="52"/>
      <c r="V125" s="52"/>
      <c r="W125" s="35">
        <v>257.5</v>
      </c>
      <c r="X125" s="57">
        <f t="shared" si="12"/>
        <v>0.515</v>
      </c>
      <c r="Y125" s="46" t="s">
        <v>123</v>
      </c>
      <c r="Z125" s="78">
        <v>0.5</v>
      </c>
      <c r="AA125" s="46" t="s">
        <v>423</v>
      </c>
      <c r="AB125" s="79" t="s">
        <v>51</v>
      </c>
      <c r="AC125" s="80" t="s">
        <v>130</v>
      </c>
      <c r="AD125" s="81"/>
      <c r="AE125" s="54"/>
      <c r="AF125" s="54"/>
      <c r="AG125" s="54"/>
    </row>
    <row r="126" s="6" customFormat="1" ht="52" customHeight="1" spans="1:33">
      <c r="A126" s="33">
        <v>120</v>
      </c>
      <c r="B126" s="34">
        <v>0</v>
      </c>
      <c r="C126" s="35" t="s">
        <v>448</v>
      </c>
      <c r="D126" s="35" t="s">
        <v>107</v>
      </c>
      <c r="E126" s="35" t="s">
        <v>85</v>
      </c>
      <c r="F126" s="36" t="s">
        <v>39</v>
      </c>
      <c r="G126" s="36" t="s">
        <v>449</v>
      </c>
      <c r="H126" s="38" t="s">
        <v>450</v>
      </c>
      <c r="I126" s="40" t="s">
        <v>346</v>
      </c>
      <c r="J126" s="40">
        <v>1.75</v>
      </c>
      <c r="K126" s="52">
        <v>230</v>
      </c>
      <c r="L126" s="52">
        <f t="shared" si="10"/>
        <v>230</v>
      </c>
      <c r="M126" s="52">
        <f t="shared" si="11"/>
        <v>230</v>
      </c>
      <c r="N126" s="52">
        <v>230</v>
      </c>
      <c r="O126" s="52"/>
      <c r="P126" s="52"/>
      <c r="Q126" s="52"/>
      <c r="R126" s="52"/>
      <c r="S126" s="52"/>
      <c r="T126" s="52"/>
      <c r="U126" s="52"/>
      <c r="V126" s="52"/>
      <c r="W126" s="35">
        <v>204.056961</v>
      </c>
      <c r="X126" s="57">
        <f t="shared" si="12"/>
        <v>0.88720417826087</v>
      </c>
      <c r="Y126" s="36" t="s">
        <v>42</v>
      </c>
      <c r="Z126" s="78">
        <v>1</v>
      </c>
      <c r="AA126" s="83" t="s">
        <v>423</v>
      </c>
      <c r="AB126" s="79" t="s">
        <v>87</v>
      </c>
      <c r="AC126" s="80" t="s">
        <v>296</v>
      </c>
      <c r="AD126" s="81"/>
      <c r="AE126" s="54"/>
      <c r="AF126" s="54"/>
      <c r="AG126" s="54"/>
    </row>
    <row r="127" s="6" customFormat="1" ht="52" customHeight="1" spans="1:33">
      <c r="A127" s="33">
        <v>121</v>
      </c>
      <c r="B127" s="34">
        <v>0</v>
      </c>
      <c r="C127" s="35" t="s">
        <v>451</v>
      </c>
      <c r="D127" s="35" t="s">
        <v>37</v>
      </c>
      <c r="E127" s="35" t="s">
        <v>429</v>
      </c>
      <c r="F127" s="36" t="s">
        <v>39</v>
      </c>
      <c r="G127" s="36" t="s">
        <v>452</v>
      </c>
      <c r="H127" s="86" t="s">
        <v>453</v>
      </c>
      <c r="I127" s="40" t="s">
        <v>41</v>
      </c>
      <c r="J127" s="40">
        <v>1000</v>
      </c>
      <c r="K127" s="52">
        <v>385</v>
      </c>
      <c r="L127" s="52">
        <f t="shared" si="10"/>
        <v>385</v>
      </c>
      <c r="M127" s="52">
        <f t="shared" si="11"/>
        <v>385</v>
      </c>
      <c r="N127" s="52">
        <v>385</v>
      </c>
      <c r="O127" s="52"/>
      <c r="P127" s="52"/>
      <c r="Q127" s="52"/>
      <c r="R127" s="52"/>
      <c r="S127" s="52"/>
      <c r="T127" s="52"/>
      <c r="U127" s="52"/>
      <c r="V127" s="52"/>
      <c r="W127" s="35">
        <v>13.475</v>
      </c>
      <c r="X127" s="57">
        <f t="shared" si="12"/>
        <v>0.035</v>
      </c>
      <c r="Y127" s="46" t="s">
        <v>123</v>
      </c>
      <c r="Z127" s="78">
        <v>0.1</v>
      </c>
      <c r="AA127" s="46" t="s">
        <v>423</v>
      </c>
      <c r="AB127" s="79" t="s">
        <v>321</v>
      </c>
      <c r="AC127" s="80" t="s">
        <v>296</v>
      </c>
      <c r="AD127" s="81"/>
      <c r="AE127" s="54"/>
      <c r="AF127" s="54"/>
      <c r="AG127" s="54"/>
    </row>
    <row r="128" s="6" customFormat="1" ht="52" customHeight="1" spans="1:33">
      <c r="A128" s="33">
        <v>122</v>
      </c>
      <c r="B128" s="34" t="s">
        <v>454</v>
      </c>
      <c r="C128" s="35" t="s">
        <v>455</v>
      </c>
      <c r="D128" s="35" t="s">
        <v>64</v>
      </c>
      <c r="E128" s="35" t="s">
        <v>200</v>
      </c>
      <c r="F128" s="36" t="s">
        <v>39</v>
      </c>
      <c r="G128" s="36" t="str">
        <f>VLOOKUP(C128,[1]表!$D:$I,6,0)</f>
        <v>乌夏巴什镇</v>
      </c>
      <c r="H128" s="38" t="s">
        <v>456</v>
      </c>
      <c r="I128" s="53" t="s">
        <v>346</v>
      </c>
      <c r="J128" s="51">
        <v>2.94</v>
      </c>
      <c r="K128" s="52">
        <v>395</v>
      </c>
      <c r="L128" s="52">
        <f t="shared" si="10"/>
        <v>395</v>
      </c>
      <c r="M128" s="52">
        <f t="shared" si="11"/>
        <v>395</v>
      </c>
      <c r="N128" s="52"/>
      <c r="O128" s="52">
        <v>395</v>
      </c>
      <c r="P128" s="52"/>
      <c r="Q128" s="52"/>
      <c r="R128" s="52"/>
      <c r="S128" s="52"/>
      <c r="T128" s="52"/>
      <c r="U128" s="52"/>
      <c r="V128" s="52"/>
      <c r="W128" s="35">
        <v>383.928804</v>
      </c>
      <c r="X128" s="57">
        <f t="shared" si="12"/>
        <v>0.971971655696203</v>
      </c>
      <c r="Y128" s="36" t="s">
        <v>42</v>
      </c>
      <c r="Z128" s="78">
        <v>1</v>
      </c>
      <c r="AA128" s="83" t="s">
        <v>457</v>
      </c>
      <c r="AB128" s="79" t="s">
        <v>203</v>
      </c>
      <c r="AC128" s="80" t="s">
        <v>45</v>
      </c>
      <c r="AD128" s="81"/>
      <c r="AE128" s="54"/>
      <c r="AF128" s="54"/>
      <c r="AG128" s="54"/>
    </row>
    <row r="129" s="6" customFormat="1" ht="52" customHeight="1" spans="1:33">
      <c r="A129" s="33">
        <v>123</v>
      </c>
      <c r="B129" s="34" t="s">
        <v>458</v>
      </c>
      <c r="C129" s="35" t="s">
        <v>459</v>
      </c>
      <c r="D129" s="35" t="s">
        <v>37</v>
      </c>
      <c r="E129" s="35" t="s">
        <v>48</v>
      </c>
      <c r="F129" s="36" t="s">
        <v>39</v>
      </c>
      <c r="G129" s="36" t="str">
        <f>VLOOKUP(C129,[1]表!$D:$I,6,0)</f>
        <v>乌夏巴什镇</v>
      </c>
      <c r="H129" s="38" t="s">
        <v>460</v>
      </c>
      <c r="I129" s="53" t="s">
        <v>55</v>
      </c>
      <c r="J129" s="51">
        <v>6</v>
      </c>
      <c r="K129" s="52">
        <v>450</v>
      </c>
      <c r="L129" s="52">
        <f t="shared" si="10"/>
        <v>430</v>
      </c>
      <c r="M129" s="52">
        <f t="shared" si="11"/>
        <v>430</v>
      </c>
      <c r="N129" s="52">
        <v>430</v>
      </c>
      <c r="O129" s="52"/>
      <c r="P129" s="52"/>
      <c r="Q129" s="52"/>
      <c r="R129" s="52"/>
      <c r="S129" s="52"/>
      <c r="T129" s="52"/>
      <c r="U129" s="52"/>
      <c r="V129" s="52"/>
      <c r="W129" s="35">
        <v>378.242613</v>
      </c>
      <c r="X129" s="57">
        <f t="shared" si="12"/>
        <v>0.87963398372093</v>
      </c>
      <c r="Y129" s="36" t="s">
        <v>42</v>
      </c>
      <c r="Z129" s="78">
        <v>1</v>
      </c>
      <c r="AA129" s="83" t="s">
        <v>457</v>
      </c>
      <c r="AB129" s="79" t="s">
        <v>56</v>
      </c>
      <c r="AC129" s="80" t="s">
        <v>45</v>
      </c>
      <c r="AD129" s="81"/>
      <c r="AE129" s="54"/>
      <c r="AF129" s="54"/>
      <c r="AG129" s="54"/>
    </row>
    <row r="130" s="6" customFormat="1" ht="52" customHeight="1" spans="1:33">
      <c r="A130" s="33">
        <v>124</v>
      </c>
      <c r="B130" s="34" t="s">
        <v>461</v>
      </c>
      <c r="C130" s="40" t="s">
        <v>462</v>
      </c>
      <c r="D130" s="40" t="s">
        <v>107</v>
      </c>
      <c r="E130" s="35" t="s">
        <v>85</v>
      </c>
      <c r="F130" s="36" t="s">
        <v>39</v>
      </c>
      <c r="G130" s="36" t="str">
        <f>VLOOKUP(C130,[1]表!$D:$I,6,0)</f>
        <v>乌夏巴什镇</v>
      </c>
      <c r="H130" s="41" t="s">
        <v>463</v>
      </c>
      <c r="I130" s="35" t="s">
        <v>55</v>
      </c>
      <c r="J130" s="51">
        <v>2.2</v>
      </c>
      <c r="K130" s="52">
        <v>190</v>
      </c>
      <c r="L130" s="52">
        <f t="shared" si="10"/>
        <v>190</v>
      </c>
      <c r="M130" s="52">
        <f t="shared" si="11"/>
        <v>190</v>
      </c>
      <c r="N130" s="52">
        <v>190</v>
      </c>
      <c r="O130" s="52"/>
      <c r="P130" s="52"/>
      <c r="Q130" s="52"/>
      <c r="R130" s="52"/>
      <c r="S130" s="52"/>
      <c r="T130" s="52"/>
      <c r="U130" s="52"/>
      <c r="V130" s="52"/>
      <c r="W130" s="35">
        <v>164.702263</v>
      </c>
      <c r="X130" s="57">
        <f t="shared" si="12"/>
        <v>0.866854015789474</v>
      </c>
      <c r="Y130" s="36" t="s">
        <v>42</v>
      </c>
      <c r="Z130" s="78">
        <v>1</v>
      </c>
      <c r="AA130" s="83" t="s">
        <v>457</v>
      </c>
      <c r="AB130" s="79" t="s">
        <v>87</v>
      </c>
      <c r="AC130" s="80" t="s">
        <v>96</v>
      </c>
      <c r="AD130" s="81"/>
      <c r="AE130" s="54"/>
      <c r="AF130" s="54"/>
      <c r="AG130" s="54"/>
    </row>
    <row r="131" s="6" customFormat="1" ht="52" customHeight="1" spans="1:33">
      <c r="A131" s="33">
        <v>125</v>
      </c>
      <c r="B131" s="34" t="s">
        <v>464</v>
      </c>
      <c r="C131" s="35" t="s">
        <v>465</v>
      </c>
      <c r="D131" s="35" t="s">
        <v>37</v>
      </c>
      <c r="E131" s="35" t="s">
        <v>48</v>
      </c>
      <c r="F131" s="36" t="s">
        <v>39</v>
      </c>
      <c r="G131" s="36" t="str">
        <f>VLOOKUP(C131,[1]表!$D:$I,6,0)</f>
        <v>夏合甫乡</v>
      </c>
      <c r="H131" s="37" t="s">
        <v>69</v>
      </c>
      <c r="I131" s="35" t="s">
        <v>50</v>
      </c>
      <c r="J131" s="51">
        <v>2200</v>
      </c>
      <c r="K131" s="52">
        <v>396</v>
      </c>
      <c r="L131" s="52">
        <f t="shared" si="10"/>
        <v>385</v>
      </c>
      <c r="M131" s="52">
        <f t="shared" si="11"/>
        <v>385</v>
      </c>
      <c r="N131" s="52">
        <v>385</v>
      </c>
      <c r="O131" s="52"/>
      <c r="P131" s="52"/>
      <c r="Q131" s="52"/>
      <c r="R131" s="52"/>
      <c r="S131" s="52"/>
      <c r="T131" s="52"/>
      <c r="U131" s="52"/>
      <c r="V131" s="52"/>
      <c r="W131" s="35">
        <v>368.043634</v>
      </c>
      <c r="X131" s="57">
        <f t="shared" si="12"/>
        <v>0.955957490909091</v>
      </c>
      <c r="Y131" s="36" t="s">
        <v>42</v>
      </c>
      <c r="Z131" s="78">
        <v>1</v>
      </c>
      <c r="AA131" s="83" t="s">
        <v>466</v>
      </c>
      <c r="AB131" s="79" t="s">
        <v>71</v>
      </c>
      <c r="AC131" s="80" t="s">
        <v>57</v>
      </c>
      <c r="AD131" s="81"/>
      <c r="AE131" s="54"/>
      <c r="AF131" s="54"/>
      <c r="AG131" s="54"/>
    </row>
    <row r="132" s="6" customFormat="1" ht="52" customHeight="1" spans="1:33">
      <c r="A132" s="33">
        <v>126</v>
      </c>
      <c r="B132" s="34" t="s">
        <v>467</v>
      </c>
      <c r="C132" s="35" t="s">
        <v>468</v>
      </c>
      <c r="D132" s="35" t="s">
        <v>37</v>
      </c>
      <c r="E132" s="35" t="s">
        <v>48</v>
      </c>
      <c r="F132" s="36" t="s">
        <v>39</v>
      </c>
      <c r="G132" s="36" t="str">
        <f>VLOOKUP(C132,[1]表!$D:$I,6,0)</f>
        <v>夏合甫乡</v>
      </c>
      <c r="H132" s="86" t="s">
        <v>469</v>
      </c>
      <c r="I132" s="35" t="s">
        <v>50</v>
      </c>
      <c r="J132" s="51">
        <v>3375</v>
      </c>
      <c r="K132" s="52">
        <v>506.25</v>
      </c>
      <c r="L132" s="52">
        <f t="shared" si="10"/>
        <v>500</v>
      </c>
      <c r="M132" s="52">
        <f t="shared" si="11"/>
        <v>500</v>
      </c>
      <c r="N132" s="52">
        <v>500</v>
      </c>
      <c r="O132" s="52"/>
      <c r="P132" s="52"/>
      <c r="Q132" s="52"/>
      <c r="R132" s="52"/>
      <c r="S132" s="52"/>
      <c r="T132" s="52"/>
      <c r="U132" s="52"/>
      <c r="V132" s="52"/>
      <c r="W132" s="35">
        <v>425.984047</v>
      </c>
      <c r="X132" s="57">
        <f t="shared" si="12"/>
        <v>0.851968094</v>
      </c>
      <c r="Y132" s="36" t="s">
        <v>42</v>
      </c>
      <c r="Z132" s="78">
        <v>1</v>
      </c>
      <c r="AA132" s="83" t="s">
        <v>466</v>
      </c>
      <c r="AB132" s="79" t="s">
        <v>71</v>
      </c>
      <c r="AC132" s="80" t="s">
        <v>45</v>
      </c>
      <c r="AD132" s="81"/>
      <c r="AE132" s="54"/>
      <c r="AF132" s="54"/>
      <c r="AG132" s="54"/>
    </row>
    <row r="133" s="6" customFormat="1" ht="52" customHeight="1" spans="1:33">
      <c r="A133" s="33">
        <v>127</v>
      </c>
      <c r="B133" s="34" t="s">
        <v>470</v>
      </c>
      <c r="C133" s="35" t="s">
        <v>471</v>
      </c>
      <c r="D133" s="35" t="s">
        <v>37</v>
      </c>
      <c r="E133" s="35" t="s">
        <v>48</v>
      </c>
      <c r="F133" s="36" t="s">
        <v>39</v>
      </c>
      <c r="G133" s="36" t="str">
        <f>VLOOKUP(C133,[1]表!$D:$I,6,0)</f>
        <v>夏合甫乡园艺场（叶城县果有缘园艺有限公司）</v>
      </c>
      <c r="H133" s="37" t="s">
        <v>472</v>
      </c>
      <c r="I133" s="35" t="s">
        <v>50</v>
      </c>
      <c r="J133" s="51">
        <v>280</v>
      </c>
      <c r="K133" s="52">
        <v>101</v>
      </c>
      <c r="L133" s="52">
        <f t="shared" si="10"/>
        <v>101</v>
      </c>
      <c r="M133" s="52">
        <f t="shared" si="11"/>
        <v>101</v>
      </c>
      <c r="N133" s="52"/>
      <c r="O133" s="52"/>
      <c r="P133" s="52"/>
      <c r="Q133" s="52">
        <v>101</v>
      </c>
      <c r="R133" s="52"/>
      <c r="S133" s="52"/>
      <c r="T133" s="52"/>
      <c r="U133" s="52"/>
      <c r="V133" s="52"/>
      <c r="W133" s="35">
        <v>101</v>
      </c>
      <c r="X133" s="57">
        <f t="shared" si="12"/>
        <v>1</v>
      </c>
      <c r="Y133" s="36" t="s">
        <v>42</v>
      </c>
      <c r="Z133" s="78">
        <v>1</v>
      </c>
      <c r="AA133" s="83" t="s">
        <v>466</v>
      </c>
      <c r="AB133" s="79" t="s">
        <v>56</v>
      </c>
      <c r="AC133" s="80" t="s">
        <v>45</v>
      </c>
      <c r="AD133" s="81"/>
      <c r="AE133" s="54"/>
      <c r="AF133" s="54"/>
      <c r="AG133" s="54"/>
    </row>
    <row r="134" s="6" customFormat="1" ht="52" customHeight="1" spans="1:33">
      <c r="A134" s="33">
        <v>128</v>
      </c>
      <c r="B134" s="34" t="s">
        <v>473</v>
      </c>
      <c r="C134" s="35" t="s">
        <v>474</v>
      </c>
      <c r="D134" s="35" t="s">
        <v>37</v>
      </c>
      <c r="E134" s="35" t="s">
        <v>324</v>
      </c>
      <c r="F134" s="36" t="s">
        <v>39</v>
      </c>
      <c r="G134" s="36" t="str">
        <f>VLOOKUP(C134,[1]表!$D:$I,6,0)</f>
        <v>夏合甫乡3村</v>
      </c>
      <c r="H134" s="37" t="s">
        <v>475</v>
      </c>
      <c r="I134" s="35" t="s">
        <v>41</v>
      </c>
      <c r="J134" s="51">
        <v>7000</v>
      </c>
      <c r="K134" s="52">
        <v>2000</v>
      </c>
      <c r="L134" s="52">
        <f t="shared" si="10"/>
        <v>1800</v>
      </c>
      <c r="M134" s="52">
        <f t="shared" si="11"/>
        <v>1800</v>
      </c>
      <c r="N134" s="52">
        <v>1800</v>
      </c>
      <c r="O134" s="52"/>
      <c r="P134" s="52"/>
      <c r="Q134" s="52"/>
      <c r="R134" s="52"/>
      <c r="S134" s="52"/>
      <c r="T134" s="52"/>
      <c r="U134" s="52"/>
      <c r="V134" s="52"/>
      <c r="W134" s="35">
        <v>1561.776971</v>
      </c>
      <c r="X134" s="57">
        <f t="shared" si="12"/>
        <v>0.867653872777778</v>
      </c>
      <c r="Y134" s="46" t="s">
        <v>123</v>
      </c>
      <c r="Z134" s="78">
        <v>0.9</v>
      </c>
      <c r="AA134" s="46" t="s">
        <v>466</v>
      </c>
      <c r="AB134" s="79" t="s">
        <v>44</v>
      </c>
      <c r="AC134" s="80" t="s">
        <v>45</v>
      </c>
      <c r="AD134" s="81"/>
      <c r="AE134" s="54"/>
      <c r="AF134" s="54"/>
      <c r="AG134" s="54"/>
    </row>
    <row r="135" s="6" customFormat="1" ht="52" customHeight="1" spans="1:33">
      <c r="A135" s="33">
        <v>129</v>
      </c>
      <c r="B135" s="34" t="s">
        <v>476</v>
      </c>
      <c r="C135" s="35" t="s">
        <v>477</v>
      </c>
      <c r="D135" s="35" t="s">
        <v>37</v>
      </c>
      <c r="E135" s="35" t="s">
        <v>324</v>
      </c>
      <c r="F135" s="36" t="s">
        <v>39</v>
      </c>
      <c r="G135" s="36" t="str">
        <f>VLOOKUP(C135,[1]表!$D:$I,6,0)</f>
        <v>夏合甫乡3村</v>
      </c>
      <c r="H135" s="37" t="s">
        <v>478</v>
      </c>
      <c r="I135" s="35" t="s">
        <v>41</v>
      </c>
      <c r="J135" s="51">
        <v>10000</v>
      </c>
      <c r="K135" s="52">
        <v>2900</v>
      </c>
      <c r="L135" s="52">
        <f t="shared" si="10"/>
        <v>2800</v>
      </c>
      <c r="M135" s="52">
        <f t="shared" si="11"/>
        <v>2800</v>
      </c>
      <c r="N135" s="52">
        <v>2800</v>
      </c>
      <c r="O135" s="52"/>
      <c r="P135" s="52"/>
      <c r="Q135" s="52"/>
      <c r="R135" s="52"/>
      <c r="S135" s="52"/>
      <c r="T135" s="52"/>
      <c r="U135" s="52"/>
      <c r="V135" s="52"/>
      <c r="W135" s="35">
        <v>2242.875348</v>
      </c>
      <c r="X135" s="57">
        <f t="shared" si="12"/>
        <v>0.80102691</v>
      </c>
      <c r="Y135" s="46" t="s">
        <v>123</v>
      </c>
      <c r="Z135" s="78">
        <v>0.9</v>
      </c>
      <c r="AA135" s="46" t="s">
        <v>466</v>
      </c>
      <c r="AB135" s="79" t="s">
        <v>44</v>
      </c>
      <c r="AC135" s="80" t="s">
        <v>45</v>
      </c>
      <c r="AD135" s="81"/>
      <c r="AE135" s="54"/>
      <c r="AF135" s="54"/>
      <c r="AG135" s="54"/>
    </row>
    <row r="136" s="6" customFormat="1" ht="52" customHeight="1" spans="1:33">
      <c r="A136" s="33">
        <v>130</v>
      </c>
      <c r="B136" s="34" t="s">
        <v>479</v>
      </c>
      <c r="C136" s="35" t="s">
        <v>480</v>
      </c>
      <c r="D136" s="35" t="s">
        <v>37</v>
      </c>
      <c r="E136" s="35" t="s">
        <v>48</v>
      </c>
      <c r="F136" s="36" t="s">
        <v>39</v>
      </c>
      <c r="G136" s="36" t="str">
        <f>VLOOKUP(C136,[1]表!$D:$I,6,0)</f>
        <v>夏合甫乡</v>
      </c>
      <c r="H136" s="37" t="s">
        <v>117</v>
      </c>
      <c r="I136" s="35" t="s">
        <v>55</v>
      </c>
      <c r="J136" s="51">
        <v>5.3</v>
      </c>
      <c r="K136" s="52">
        <v>397.5</v>
      </c>
      <c r="L136" s="52">
        <f t="shared" ref="L136:L167" si="13">M136+T136+U136+V136</f>
        <v>385</v>
      </c>
      <c r="M136" s="52">
        <f t="shared" ref="M136:M177" si="14">SUM(N136:S136)</f>
        <v>385</v>
      </c>
      <c r="N136" s="52">
        <v>385</v>
      </c>
      <c r="O136" s="52"/>
      <c r="P136" s="52"/>
      <c r="Q136" s="52"/>
      <c r="R136" s="52"/>
      <c r="S136" s="52"/>
      <c r="T136" s="52"/>
      <c r="U136" s="52"/>
      <c r="V136" s="52"/>
      <c r="W136" s="35">
        <v>370.163558</v>
      </c>
      <c r="X136" s="57">
        <f t="shared" ref="X136:X167" si="15">W136/L136</f>
        <v>0.961463787012987</v>
      </c>
      <c r="Y136" s="36" t="s">
        <v>42</v>
      </c>
      <c r="Z136" s="78">
        <v>1</v>
      </c>
      <c r="AA136" s="83" t="s">
        <v>466</v>
      </c>
      <c r="AB136" s="79" t="s">
        <v>56</v>
      </c>
      <c r="AC136" s="80" t="s">
        <v>45</v>
      </c>
      <c r="AD136" s="81"/>
      <c r="AE136" s="54"/>
      <c r="AF136" s="54"/>
      <c r="AG136" s="54"/>
    </row>
    <row r="137" s="6" customFormat="1" ht="52" customHeight="1" spans="1:33">
      <c r="A137" s="33">
        <v>131</v>
      </c>
      <c r="B137" s="34" t="s">
        <v>481</v>
      </c>
      <c r="C137" s="35" t="s">
        <v>482</v>
      </c>
      <c r="D137" s="35" t="s">
        <v>64</v>
      </c>
      <c r="E137" s="35" t="s">
        <v>200</v>
      </c>
      <c r="F137" s="36" t="s">
        <v>39</v>
      </c>
      <c r="G137" s="36" t="str">
        <f>VLOOKUP(C137,[1]表!$D:$I,6,0)</f>
        <v>夏合甫乡</v>
      </c>
      <c r="H137" s="38" t="s">
        <v>483</v>
      </c>
      <c r="I137" s="53" t="s">
        <v>41</v>
      </c>
      <c r="J137" s="51">
        <v>24000</v>
      </c>
      <c r="K137" s="52">
        <v>400</v>
      </c>
      <c r="L137" s="52">
        <f t="shared" si="13"/>
        <v>400</v>
      </c>
      <c r="M137" s="52">
        <f t="shared" si="14"/>
        <v>400</v>
      </c>
      <c r="N137" s="52"/>
      <c r="O137" s="52">
        <v>400</v>
      </c>
      <c r="P137" s="52"/>
      <c r="Q137" s="52"/>
      <c r="R137" s="52"/>
      <c r="S137" s="52"/>
      <c r="T137" s="52"/>
      <c r="U137" s="52"/>
      <c r="V137" s="52"/>
      <c r="W137" s="35">
        <v>373.367126</v>
      </c>
      <c r="X137" s="57">
        <f t="shared" si="15"/>
        <v>0.933417815</v>
      </c>
      <c r="Y137" s="36" t="s">
        <v>42</v>
      </c>
      <c r="Z137" s="78">
        <v>1</v>
      </c>
      <c r="AA137" s="83" t="s">
        <v>466</v>
      </c>
      <c r="AB137" s="79" t="s">
        <v>203</v>
      </c>
      <c r="AC137" s="80" t="s">
        <v>45</v>
      </c>
      <c r="AD137" s="81"/>
      <c r="AE137" s="54"/>
      <c r="AF137" s="54"/>
      <c r="AG137" s="54"/>
    </row>
    <row r="138" s="6" customFormat="1" ht="52" customHeight="1" spans="1:33">
      <c r="A138" s="33">
        <v>132</v>
      </c>
      <c r="B138" s="39" t="s">
        <v>479</v>
      </c>
      <c r="C138" s="35" t="s">
        <v>484</v>
      </c>
      <c r="D138" s="35" t="s">
        <v>37</v>
      </c>
      <c r="E138" s="35" t="s">
        <v>48</v>
      </c>
      <c r="F138" s="36" t="s">
        <v>39</v>
      </c>
      <c r="G138" s="36" t="str">
        <f>VLOOKUP(C138,[1]表!$D:$I,6,0)</f>
        <v>夏合甫乡</v>
      </c>
      <c r="H138" s="38" t="s">
        <v>147</v>
      </c>
      <c r="I138" s="53" t="s">
        <v>55</v>
      </c>
      <c r="J138" s="51">
        <v>5.2</v>
      </c>
      <c r="K138" s="52">
        <v>390</v>
      </c>
      <c r="L138" s="52">
        <f t="shared" si="13"/>
        <v>375</v>
      </c>
      <c r="M138" s="52">
        <f t="shared" si="14"/>
        <v>375</v>
      </c>
      <c r="N138" s="52">
        <v>375</v>
      </c>
      <c r="O138" s="52"/>
      <c r="P138" s="52"/>
      <c r="Q138" s="52"/>
      <c r="R138" s="52"/>
      <c r="S138" s="52"/>
      <c r="T138" s="52"/>
      <c r="U138" s="52"/>
      <c r="V138" s="52"/>
      <c r="W138" s="35">
        <v>335.128318</v>
      </c>
      <c r="X138" s="57">
        <f t="shared" si="15"/>
        <v>0.893675514666667</v>
      </c>
      <c r="Y138" s="36" t="s">
        <v>42</v>
      </c>
      <c r="Z138" s="78">
        <v>1</v>
      </c>
      <c r="AA138" s="83" t="s">
        <v>466</v>
      </c>
      <c r="AB138" s="79" t="s">
        <v>56</v>
      </c>
      <c r="AC138" s="80" t="s">
        <v>45</v>
      </c>
      <c r="AD138" s="81"/>
      <c r="AE138" s="54"/>
      <c r="AF138" s="54"/>
      <c r="AG138" s="54"/>
    </row>
    <row r="139" s="6" customFormat="1" ht="52" customHeight="1" spans="1:33">
      <c r="A139" s="33">
        <v>133</v>
      </c>
      <c r="B139" s="39" t="s">
        <v>464</v>
      </c>
      <c r="C139" s="40" t="s">
        <v>485</v>
      </c>
      <c r="D139" s="35" t="s">
        <v>37</v>
      </c>
      <c r="E139" s="35" t="s">
        <v>48</v>
      </c>
      <c r="F139" s="36" t="s">
        <v>39</v>
      </c>
      <c r="G139" s="36" t="str">
        <f>VLOOKUP(C139,[1]表!$D:$I,6,0)</f>
        <v>夏合甫乡5村、6村</v>
      </c>
      <c r="H139" s="41" t="s">
        <v>69</v>
      </c>
      <c r="I139" s="35" t="s">
        <v>50</v>
      </c>
      <c r="J139" s="51">
        <v>2200</v>
      </c>
      <c r="K139" s="52">
        <v>396</v>
      </c>
      <c r="L139" s="52">
        <f t="shared" si="13"/>
        <v>396</v>
      </c>
      <c r="M139" s="52">
        <f t="shared" si="14"/>
        <v>396</v>
      </c>
      <c r="N139" s="52">
        <v>396</v>
      </c>
      <c r="O139" s="52"/>
      <c r="P139" s="52"/>
      <c r="Q139" s="52"/>
      <c r="R139" s="52"/>
      <c r="S139" s="52"/>
      <c r="T139" s="52"/>
      <c r="U139" s="52"/>
      <c r="V139" s="52"/>
      <c r="W139" s="35">
        <v>365.907631</v>
      </c>
      <c r="X139" s="57">
        <f t="shared" si="15"/>
        <v>0.924009169191919</v>
      </c>
      <c r="Y139" s="36" t="s">
        <v>42</v>
      </c>
      <c r="Z139" s="78">
        <v>1</v>
      </c>
      <c r="AA139" s="83" t="s">
        <v>466</v>
      </c>
      <c r="AB139" s="79" t="s">
        <v>71</v>
      </c>
      <c r="AC139" s="80" t="s">
        <v>96</v>
      </c>
      <c r="AD139" s="81"/>
      <c r="AE139" s="54"/>
      <c r="AF139" s="54"/>
      <c r="AG139" s="54"/>
    </row>
    <row r="140" s="6" customFormat="1" ht="52" customHeight="1" spans="1:33">
      <c r="A140" s="33">
        <v>134</v>
      </c>
      <c r="B140" s="39" t="s">
        <v>479</v>
      </c>
      <c r="C140" s="40" t="s">
        <v>486</v>
      </c>
      <c r="D140" s="35" t="s">
        <v>37</v>
      </c>
      <c r="E140" s="35" t="s">
        <v>48</v>
      </c>
      <c r="F140" s="36" t="s">
        <v>39</v>
      </c>
      <c r="G140" s="36" t="str">
        <f>VLOOKUP(C140,[1]表!$D:$I,6,0)</f>
        <v>夏合甫乡5村、10村、11村</v>
      </c>
      <c r="H140" s="41" t="s">
        <v>147</v>
      </c>
      <c r="I140" s="35" t="s">
        <v>55</v>
      </c>
      <c r="J140" s="51">
        <v>5.2</v>
      </c>
      <c r="K140" s="52">
        <v>390</v>
      </c>
      <c r="L140" s="52">
        <f t="shared" si="13"/>
        <v>390</v>
      </c>
      <c r="M140" s="52">
        <f t="shared" si="14"/>
        <v>390</v>
      </c>
      <c r="N140" s="52">
        <v>390</v>
      </c>
      <c r="O140" s="52"/>
      <c r="P140" s="52"/>
      <c r="Q140" s="52"/>
      <c r="R140" s="52"/>
      <c r="S140" s="52"/>
      <c r="T140" s="52"/>
      <c r="U140" s="52"/>
      <c r="V140" s="52"/>
      <c r="W140" s="35">
        <v>355.633244</v>
      </c>
      <c r="X140" s="57">
        <f t="shared" si="15"/>
        <v>0.911880112820513</v>
      </c>
      <c r="Y140" s="36" t="s">
        <v>42</v>
      </c>
      <c r="Z140" s="78">
        <v>1</v>
      </c>
      <c r="AA140" s="83" t="s">
        <v>466</v>
      </c>
      <c r="AB140" s="79" t="s">
        <v>56</v>
      </c>
      <c r="AC140" s="80" t="s">
        <v>96</v>
      </c>
      <c r="AD140" s="81"/>
      <c r="AE140" s="54"/>
      <c r="AF140" s="54"/>
      <c r="AG140" s="54"/>
    </row>
    <row r="141" s="6" customFormat="1" ht="52" customHeight="1" spans="1:33">
      <c r="A141" s="33">
        <v>135</v>
      </c>
      <c r="B141" s="34" t="s">
        <v>487</v>
      </c>
      <c r="C141" s="40" t="s">
        <v>488</v>
      </c>
      <c r="D141" s="35" t="s">
        <v>37</v>
      </c>
      <c r="E141" s="35" t="s">
        <v>161</v>
      </c>
      <c r="F141" s="36" t="s">
        <v>39</v>
      </c>
      <c r="G141" s="36" t="str">
        <f>VLOOKUP(C141,[1]表!$D:$I,6,0)</f>
        <v>夏合甫乡5村</v>
      </c>
      <c r="H141" s="41" t="s">
        <v>489</v>
      </c>
      <c r="I141" s="35" t="s">
        <v>104</v>
      </c>
      <c r="J141" s="51">
        <v>4</v>
      </c>
      <c r="K141" s="52">
        <v>278</v>
      </c>
      <c r="L141" s="52">
        <f t="shared" si="13"/>
        <v>278</v>
      </c>
      <c r="M141" s="52">
        <f t="shared" si="14"/>
        <v>278</v>
      </c>
      <c r="N141" s="52">
        <v>278</v>
      </c>
      <c r="O141" s="52"/>
      <c r="P141" s="52"/>
      <c r="Q141" s="52"/>
      <c r="R141" s="52"/>
      <c r="S141" s="52"/>
      <c r="T141" s="52"/>
      <c r="U141" s="52"/>
      <c r="V141" s="52"/>
      <c r="W141" s="35">
        <v>208.56</v>
      </c>
      <c r="X141" s="57">
        <f t="shared" si="15"/>
        <v>0.75021582733813</v>
      </c>
      <c r="Y141" s="35" t="s">
        <v>42</v>
      </c>
      <c r="Z141" s="78">
        <v>1</v>
      </c>
      <c r="AA141" s="83" t="s">
        <v>466</v>
      </c>
      <c r="AB141" s="79" t="s">
        <v>56</v>
      </c>
      <c r="AC141" s="80" t="s">
        <v>96</v>
      </c>
      <c r="AD141" s="81"/>
      <c r="AE141" s="54"/>
      <c r="AF141" s="54"/>
      <c r="AG141" s="54"/>
    </row>
    <row r="142" s="6" customFormat="1" ht="52" customHeight="1" spans="1:33">
      <c r="A142" s="33">
        <v>136</v>
      </c>
      <c r="B142" s="34">
        <v>0</v>
      </c>
      <c r="C142" s="40" t="s">
        <v>490</v>
      </c>
      <c r="D142" s="35" t="s">
        <v>37</v>
      </c>
      <c r="E142" s="35" t="s">
        <v>161</v>
      </c>
      <c r="F142" s="36" t="s">
        <v>39</v>
      </c>
      <c r="G142" s="36" t="str">
        <f>VLOOKUP(C142,[1]表!$D:$I,6,0)</f>
        <v>夏合甫乡5村</v>
      </c>
      <c r="H142" s="41" t="s">
        <v>491</v>
      </c>
      <c r="I142" s="40" t="s">
        <v>50</v>
      </c>
      <c r="J142" s="40">
        <v>300</v>
      </c>
      <c r="K142" s="52">
        <v>190</v>
      </c>
      <c r="L142" s="52">
        <f t="shared" si="13"/>
        <v>190</v>
      </c>
      <c r="M142" s="52">
        <f t="shared" si="14"/>
        <v>190</v>
      </c>
      <c r="N142" s="52">
        <v>190</v>
      </c>
      <c r="O142" s="52"/>
      <c r="P142" s="52"/>
      <c r="Q142" s="52"/>
      <c r="R142" s="52"/>
      <c r="S142" s="52"/>
      <c r="T142" s="52"/>
      <c r="U142" s="52"/>
      <c r="V142" s="52"/>
      <c r="W142" s="35">
        <v>146.274</v>
      </c>
      <c r="X142" s="57">
        <f t="shared" si="15"/>
        <v>0.769863157894737</v>
      </c>
      <c r="Y142" s="35" t="s">
        <v>42</v>
      </c>
      <c r="Z142" s="78">
        <v>1</v>
      </c>
      <c r="AA142" s="83" t="s">
        <v>466</v>
      </c>
      <c r="AB142" s="79" t="s">
        <v>56</v>
      </c>
      <c r="AC142" s="80" t="s">
        <v>492</v>
      </c>
      <c r="AD142" s="81"/>
      <c r="AE142" s="54"/>
      <c r="AF142" s="54"/>
      <c r="AG142" s="54"/>
    </row>
    <row r="143" s="6" customFormat="1" ht="52" customHeight="1" spans="1:33">
      <c r="A143" s="33">
        <v>137</v>
      </c>
      <c r="B143" s="34" t="s">
        <v>493</v>
      </c>
      <c r="C143" s="40" t="s">
        <v>494</v>
      </c>
      <c r="D143" s="40" t="s">
        <v>107</v>
      </c>
      <c r="E143" s="35" t="s">
        <v>85</v>
      </c>
      <c r="F143" s="36" t="s">
        <v>39</v>
      </c>
      <c r="G143" s="36" t="str">
        <f>VLOOKUP(C143,[1]表!$D:$I,6,0)</f>
        <v>夏合甫乡5村</v>
      </c>
      <c r="H143" s="86" t="s">
        <v>495</v>
      </c>
      <c r="I143" s="35" t="s">
        <v>55</v>
      </c>
      <c r="J143" s="51">
        <v>5.54</v>
      </c>
      <c r="K143" s="52">
        <v>390</v>
      </c>
      <c r="L143" s="52">
        <f t="shared" si="13"/>
        <v>390</v>
      </c>
      <c r="M143" s="52">
        <f t="shared" si="14"/>
        <v>390</v>
      </c>
      <c r="N143" s="52">
        <v>390</v>
      </c>
      <c r="O143" s="52"/>
      <c r="P143" s="52"/>
      <c r="Q143" s="52"/>
      <c r="R143" s="52"/>
      <c r="S143" s="52"/>
      <c r="T143" s="52"/>
      <c r="U143" s="52"/>
      <c r="V143" s="52"/>
      <c r="W143" s="35">
        <v>338.971875</v>
      </c>
      <c r="X143" s="57">
        <f t="shared" si="15"/>
        <v>0.869158653846154</v>
      </c>
      <c r="Y143" s="36" t="s">
        <v>42</v>
      </c>
      <c r="Z143" s="78">
        <v>1</v>
      </c>
      <c r="AA143" s="83" t="s">
        <v>466</v>
      </c>
      <c r="AB143" s="79" t="s">
        <v>87</v>
      </c>
      <c r="AC143" s="80" t="s">
        <v>96</v>
      </c>
      <c r="AD143" s="81"/>
      <c r="AE143" s="54"/>
      <c r="AF143" s="54"/>
      <c r="AG143" s="54"/>
    </row>
    <row r="144" s="6" customFormat="1" ht="52" customHeight="1" spans="1:33">
      <c r="A144" s="33">
        <v>138</v>
      </c>
      <c r="B144" s="39" t="s">
        <v>470</v>
      </c>
      <c r="C144" s="40" t="s">
        <v>496</v>
      </c>
      <c r="D144" s="40" t="s">
        <v>107</v>
      </c>
      <c r="E144" s="35" t="s">
        <v>85</v>
      </c>
      <c r="F144" s="36" t="s">
        <v>39</v>
      </c>
      <c r="G144" s="36" t="str">
        <f>VLOOKUP(C144,[1]表!$D:$I,6,0)</f>
        <v>夏合甫乡园艺场（叶城县果有缘园艺有限公司）</v>
      </c>
      <c r="H144" s="41" t="s">
        <v>497</v>
      </c>
      <c r="I144" s="35" t="s">
        <v>41</v>
      </c>
      <c r="J144" s="51">
        <v>1812.5</v>
      </c>
      <c r="K144" s="52">
        <v>29</v>
      </c>
      <c r="L144" s="52">
        <f t="shared" si="13"/>
        <v>29</v>
      </c>
      <c r="M144" s="52">
        <f t="shared" si="14"/>
        <v>29</v>
      </c>
      <c r="N144" s="52"/>
      <c r="O144" s="52"/>
      <c r="P144" s="52"/>
      <c r="Q144" s="52">
        <v>29</v>
      </c>
      <c r="R144" s="52"/>
      <c r="S144" s="52"/>
      <c r="T144" s="52"/>
      <c r="U144" s="52"/>
      <c r="V144" s="52"/>
      <c r="W144" s="35">
        <v>29</v>
      </c>
      <c r="X144" s="57">
        <f t="shared" si="15"/>
        <v>1</v>
      </c>
      <c r="Y144" s="36" t="s">
        <v>42</v>
      </c>
      <c r="Z144" s="78">
        <v>1</v>
      </c>
      <c r="AA144" s="83" t="s">
        <v>466</v>
      </c>
      <c r="AB144" s="79" t="s">
        <v>87</v>
      </c>
      <c r="AC144" s="80" t="s">
        <v>96</v>
      </c>
      <c r="AD144" s="81"/>
      <c r="AE144" s="54"/>
      <c r="AF144" s="54"/>
      <c r="AG144" s="54"/>
    </row>
    <row r="145" s="6" customFormat="1" ht="52" customHeight="1" spans="1:33">
      <c r="A145" s="33">
        <v>139</v>
      </c>
      <c r="B145" s="34" t="s">
        <v>498</v>
      </c>
      <c r="C145" s="35" t="s">
        <v>499</v>
      </c>
      <c r="D145" s="35" t="s">
        <v>37</v>
      </c>
      <c r="E145" s="35" t="s">
        <v>48</v>
      </c>
      <c r="F145" s="36" t="s">
        <v>39</v>
      </c>
      <c r="G145" s="36" t="str">
        <f>VLOOKUP(C145,[1]表!$D:$I,6,0)</f>
        <v>伯西热克镇、棋盘乡、乌夏巴什镇、依力克其乡、宗朗乡</v>
      </c>
      <c r="H145" s="41" t="s">
        <v>500</v>
      </c>
      <c r="I145" s="35" t="s">
        <v>50</v>
      </c>
      <c r="J145" s="51">
        <v>14029.47</v>
      </c>
      <c r="K145" s="52">
        <v>133.279965</v>
      </c>
      <c r="L145" s="52">
        <f t="shared" si="13"/>
        <v>79.701865</v>
      </c>
      <c r="M145" s="52">
        <f t="shared" si="14"/>
        <v>79.701865</v>
      </c>
      <c r="N145" s="52">
        <v>79.701865</v>
      </c>
      <c r="O145" s="52"/>
      <c r="P145" s="52"/>
      <c r="Q145" s="52"/>
      <c r="R145" s="52"/>
      <c r="S145" s="52"/>
      <c r="T145" s="52"/>
      <c r="U145" s="52"/>
      <c r="V145" s="52"/>
      <c r="W145" s="35">
        <v>79.701865</v>
      </c>
      <c r="X145" s="57">
        <f t="shared" si="15"/>
        <v>1</v>
      </c>
      <c r="Y145" s="36" t="s">
        <v>42</v>
      </c>
      <c r="Z145" s="78">
        <v>1</v>
      </c>
      <c r="AA145" s="83" t="s">
        <v>17</v>
      </c>
      <c r="AB145" s="79" t="s">
        <v>51</v>
      </c>
      <c r="AC145" s="80" t="s">
        <v>45</v>
      </c>
      <c r="AD145" s="81"/>
      <c r="AE145" s="54"/>
      <c r="AF145" s="54"/>
      <c r="AG145" s="54"/>
    </row>
    <row r="146" s="6" customFormat="1" ht="52" customHeight="1" spans="1:33">
      <c r="A146" s="33">
        <v>140</v>
      </c>
      <c r="B146" s="34" t="s">
        <v>501</v>
      </c>
      <c r="C146" s="35" t="s">
        <v>502</v>
      </c>
      <c r="D146" s="35" t="s">
        <v>37</v>
      </c>
      <c r="E146" s="35" t="s">
        <v>48</v>
      </c>
      <c r="F146" s="36" t="s">
        <v>39</v>
      </c>
      <c r="G146" s="36" t="str">
        <f>VLOOKUP(C146,[1]表!$D:$I,6,0)</f>
        <v>阿克塔什镇、巴仁乡、白杨镇、伯西热克镇、河园镇、江格勒斯乡、金果镇、柯克亚乡、洛克乡、棋盘乡、恰尔巴格镇、恰其库木管理区、铁提乡、吐古其乡、乌吉热克乡、乌夏巴什镇、夏合甫乡、依力克其乡、依提木孔镇、宗朗乡</v>
      </c>
      <c r="H146" s="37" t="s">
        <v>503</v>
      </c>
      <c r="I146" s="35" t="s">
        <v>50</v>
      </c>
      <c r="J146" s="51">
        <v>176657.98</v>
      </c>
      <c r="K146" s="52">
        <v>4416.4495</v>
      </c>
      <c r="L146" s="52">
        <f t="shared" si="13"/>
        <v>4295.95955</v>
      </c>
      <c r="M146" s="52">
        <f t="shared" si="14"/>
        <v>4295.95955</v>
      </c>
      <c r="N146" s="52">
        <v>4295.95955</v>
      </c>
      <c r="O146" s="52"/>
      <c r="P146" s="52"/>
      <c r="Q146" s="52"/>
      <c r="R146" s="52"/>
      <c r="S146" s="52"/>
      <c r="T146" s="52"/>
      <c r="U146" s="52"/>
      <c r="V146" s="52"/>
      <c r="W146" s="35">
        <v>4295.95955</v>
      </c>
      <c r="X146" s="57">
        <f t="shared" si="15"/>
        <v>1</v>
      </c>
      <c r="Y146" s="36" t="s">
        <v>42</v>
      </c>
      <c r="Z146" s="78">
        <v>1</v>
      </c>
      <c r="AA146" s="83" t="s">
        <v>17</v>
      </c>
      <c r="AB146" s="79" t="s">
        <v>51</v>
      </c>
      <c r="AC146" s="80" t="s">
        <v>45</v>
      </c>
      <c r="AD146" s="81"/>
      <c r="AE146" s="54"/>
      <c r="AF146" s="54"/>
      <c r="AG146" s="54"/>
    </row>
    <row r="147" s="6" customFormat="1" ht="52" customHeight="1" spans="1:33">
      <c r="A147" s="33">
        <v>141</v>
      </c>
      <c r="B147" s="34" t="s">
        <v>504</v>
      </c>
      <c r="C147" s="35" t="s">
        <v>505</v>
      </c>
      <c r="D147" s="35" t="s">
        <v>37</v>
      </c>
      <c r="E147" s="35" t="s">
        <v>48</v>
      </c>
      <c r="F147" s="36" t="s">
        <v>39</v>
      </c>
      <c r="G147" s="36" t="str">
        <f>VLOOKUP(C147,[1]表!$D:$I,6,0)</f>
        <v>巴仁乡、白杨镇、伯西热克镇、河园镇、江格勒斯乡、金果镇、柯克亚乡、洛克乡、恰尔巴格镇、恰其库木管理区、铁提乡、吐古其乡、乌吉热克乡、乌夏巴什镇、夏合甫乡、依力克其乡、依提木孔镇、宗朗乡</v>
      </c>
      <c r="H147" s="41" t="s">
        <v>506</v>
      </c>
      <c r="I147" s="35" t="s">
        <v>50</v>
      </c>
      <c r="J147" s="51">
        <v>173060.01</v>
      </c>
      <c r="K147" s="52">
        <v>692.24004</v>
      </c>
      <c r="L147" s="52">
        <f t="shared" si="13"/>
        <v>632.3263</v>
      </c>
      <c r="M147" s="52">
        <f t="shared" si="14"/>
        <v>632.3263</v>
      </c>
      <c r="N147" s="52">
        <v>632.3263</v>
      </c>
      <c r="O147" s="52"/>
      <c r="P147" s="52"/>
      <c r="Q147" s="52"/>
      <c r="R147" s="52"/>
      <c r="S147" s="52"/>
      <c r="T147" s="52"/>
      <c r="U147" s="52"/>
      <c r="V147" s="52"/>
      <c r="W147" s="35">
        <v>632.3263</v>
      </c>
      <c r="X147" s="57">
        <f t="shared" si="15"/>
        <v>1</v>
      </c>
      <c r="Y147" s="36" t="s">
        <v>42</v>
      </c>
      <c r="Z147" s="78">
        <v>1</v>
      </c>
      <c r="AA147" s="83" t="s">
        <v>17</v>
      </c>
      <c r="AB147" s="79" t="s">
        <v>51</v>
      </c>
      <c r="AC147" s="80" t="s">
        <v>45</v>
      </c>
      <c r="AD147" s="81"/>
      <c r="AE147" s="54"/>
      <c r="AF147" s="54"/>
      <c r="AG147" s="54"/>
    </row>
    <row r="148" s="6" customFormat="1" ht="52" customHeight="1" spans="1:33">
      <c r="A148" s="33">
        <v>142</v>
      </c>
      <c r="B148" s="34" t="s">
        <v>507</v>
      </c>
      <c r="C148" s="35" t="s">
        <v>508</v>
      </c>
      <c r="D148" s="35" t="s">
        <v>37</v>
      </c>
      <c r="E148" s="35" t="s">
        <v>48</v>
      </c>
      <c r="F148" s="36" t="s">
        <v>39</v>
      </c>
      <c r="G148" s="36" t="str">
        <f>VLOOKUP(C148,[1]表!$D:$I,6,0)</f>
        <v>巴仁乡、白杨镇、伯西热克镇、江格勒斯乡、恰尔巴格镇、恰其库木管理区、铁提乡、吐古其乡、乌吉热克乡、乌夏巴什镇、夏合甫乡、依力克其乡、依提木孔镇、宗朗乡</v>
      </c>
      <c r="H148" s="37" t="s">
        <v>509</v>
      </c>
      <c r="I148" s="35" t="s">
        <v>50</v>
      </c>
      <c r="J148" s="51">
        <v>19061.82</v>
      </c>
      <c r="K148" s="52">
        <v>57.18546</v>
      </c>
      <c r="L148" s="52">
        <f t="shared" si="13"/>
        <v>41.92369</v>
      </c>
      <c r="M148" s="52">
        <f t="shared" si="14"/>
        <v>41.92369</v>
      </c>
      <c r="N148" s="52">
        <v>41.92369</v>
      </c>
      <c r="O148" s="52"/>
      <c r="P148" s="52"/>
      <c r="Q148" s="52"/>
      <c r="R148" s="52"/>
      <c r="S148" s="52"/>
      <c r="T148" s="52"/>
      <c r="U148" s="52"/>
      <c r="V148" s="52"/>
      <c r="W148" s="35">
        <v>41.92369</v>
      </c>
      <c r="X148" s="57">
        <f t="shared" si="15"/>
        <v>1</v>
      </c>
      <c r="Y148" s="36" t="s">
        <v>42</v>
      </c>
      <c r="Z148" s="78">
        <v>1</v>
      </c>
      <c r="AA148" s="83" t="s">
        <v>17</v>
      </c>
      <c r="AB148" s="79" t="s">
        <v>71</v>
      </c>
      <c r="AC148" s="80" t="s">
        <v>45</v>
      </c>
      <c r="AD148" s="81"/>
      <c r="AE148" s="54"/>
      <c r="AF148" s="54"/>
      <c r="AG148" s="54"/>
    </row>
    <row r="149" s="6" customFormat="1" ht="52" customHeight="1" spans="1:33">
      <c r="A149" s="33">
        <v>143</v>
      </c>
      <c r="B149" s="34" t="s">
        <v>510</v>
      </c>
      <c r="C149" s="35" t="s">
        <v>511</v>
      </c>
      <c r="D149" s="35" t="s">
        <v>37</v>
      </c>
      <c r="E149" s="35" t="s">
        <v>193</v>
      </c>
      <c r="F149" s="36" t="s">
        <v>39</v>
      </c>
      <c r="G149" s="36" t="str">
        <f>VLOOKUP(C149,[1]表!$D:$I,6,0)</f>
        <v>江格勒斯乡、乌夏巴什镇、依力克其乡</v>
      </c>
      <c r="H149" s="37" t="s">
        <v>512</v>
      </c>
      <c r="I149" s="35" t="s">
        <v>50</v>
      </c>
      <c r="J149" s="51">
        <v>3825.85</v>
      </c>
      <c r="K149" s="52">
        <v>38.2585</v>
      </c>
      <c r="L149" s="52">
        <f t="shared" si="13"/>
        <v>33.753</v>
      </c>
      <c r="M149" s="52">
        <f t="shared" si="14"/>
        <v>33.753</v>
      </c>
      <c r="N149" s="52">
        <v>33.753</v>
      </c>
      <c r="O149" s="52"/>
      <c r="P149" s="52"/>
      <c r="Q149" s="52"/>
      <c r="R149" s="52"/>
      <c r="S149" s="52"/>
      <c r="T149" s="52"/>
      <c r="U149" s="52"/>
      <c r="V149" s="52"/>
      <c r="W149" s="35">
        <v>33.753</v>
      </c>
      <c r="X149" s="57">
        <f t="shared" si="15"/>
        <v>1</v>
      </c>
      <c r="Y149" s="36" t="s">
        <v>42</v>
      </c>
      <c r="Z149" s="78">
        <v>1</v>
      </c>
      <c r="AA149" s="83" t="s">
        <v>17</v>
      </c>
      <c r="AB149" s="79" t="s">
        <v>410</v>
      </c>
      <c r="AC149" s="80" t="s">
        <v>45</v>
      </c>
      <c r="AD149" s="81"/>
      <c r="AE149" s="54"/>
      <c r="AF149" s="54"/>
      <c r="AG149" s="54"/>
    </row>
    <row r="150" s="6" customFormat="1" ht="52" customHeight="1" spans="1:33">
      <c r="A150" s="33">
        <v>144</v>
      </c>
      <c r="B150" s="34" t="s">
        <v>513</v>
      </c>
      <c r="C150" s="35" t="s">
        <v>514</v>
      </c>
      <c r="D150" s="35" t="s">
        <v>37</v>
      </c>
      <c r="E150" s="35" t="s">
        <v>48</v>
      </c>
      <c r="F150" s="36" t="s">
        <v>39</v>
      </c>
      <c r="G150" s="36" t="str">
        <f>VLOOKUP(C150,[1]表!$D:$I,6,0)</f>
        <v>阿克塔什镇、巴仁乡、白杨镇、伯西热克镇、河园镇、江格勒斯乡、金果镇、恰尔巴格镇、铁提乡、吐古其乡乌夏巴什镇、夏合甫乡、依力克其乡、依提木孔镇</v>
      </c>
      <c r="H150" s="37" t="s">
        <v>515</v>
      </c>
      <c r="I150" s="35" t="s">
        <v>50</v>
      </c>
      <c r="J150" s="51">
        <v>1823.68</v>
      </c>
      <c r="K150" s="52">
        <v>82.0656</v>
      </c>
      <c r="L150" s="52">
        <f t="shared" si="13"/>
        <v>50.09016</v>
      </c>
      <c r="M150" s="52">
        <f t="shared" si="14"/>
        <v>50.09016</v>
      </c>
      <c r="N150" s="52">
        <v>50.09016</v>
      </c>
      <c r="O150" s="52"/>
      <c r="P150" s="52"/>
      <c r="Q150" s="52"/>
      <c r="R150" s="52"/>
      <c r="S150" s="52"/>
      <c r="T150" s="52"/>
      <c r="U150" s="52"/>
      <c r="V150" s="52"/>
      <c r="W150" s="35">
        <v>50.09016</v>
      </c>
      <c r="X150" s="57">
        <f t="shared" si="15"/>
        <v>1</v>
      </c>
      <c r="Y150" s="36" t="s">
        <v>42</v>
      </c>
      <c r="Z150" s="78">
        <v>1</v>
      </c>
      <c r="AA150" s="83" t="s">
        <v>17</v>
      </c>
      <c r="AB150" s="79" t="s">
        <v>141</v>
      </c>
      <c r="AC150" s="80" t="s">
        <v>45</v>
      </c>
      <c r="AD150" s="81"/>
      <c r="AE150" s="54"/>
      <c r="AF150" s="54"/>
      <c r="AG150" s="54"/>
    </row>
    <row r="151" s="6" customFormat="1" ht="52" customHeight="1" spans="1:33">
      <c r="A151" s="33">
        <v>145</v>
      </c>
      <c r="B151" s="34" t="s">
        <v>516</v>
      </c>
      <c r="C151" s="35" t="s">
        <v>517</v>
      </c>
      <c r="D151" s="35" t="s">
        <v>37</v>
      </c>
      <c r="E151" s="35" t="s">
        <v>48</v>
      </c>
      <c r="F151" s="36" t="s">
        <v>39</v>
      </c>
      <c r="G151" s="36" t="str">
        <f>VLOOKUP(C151,[1]表!$D:$I,6,0)</f>
        <v>白杨镇、伯西热克镇、河园镇、江格勒斯乡、金果镇、铁提乡、吐古其乡、依力克其乡、依提木孔镇、宗朗乡</v>
      </c>
      <c r="H151" s="37" t="s">
        <v>518</v>
      </c>
      <c r="I151" s="35" t="s">
        <v>50</v>
      </c>
      <c r="J151" s="51">
        <v>640.15</v>
      </c>
      <c r="K151" s="52">
        <v>19.2045</v>
      </c>
      <c r="L151" s="52">
        <f t="shared" si="13"/>
        <v>11.148</v>
      </c>
      <c r="M151" s="52">
        <f t="shared" si="14"/>
        <v>11.148</v>
      </c>
      <c r="N151" s="52">
        <v>11.148</v>
      </c>
      <c r="O151" s="52"/>
      <c r="P151" s="52"/>
      <c r="Q151" s="52"/>
      <c r="R151" s="52"/>
      <c r="S151" s="52"/>
      <c r="T151" s="52"/>
      <c r="U151" s="52"/>
      <c r="V151" s="52"/>
      <c r="W151" s="35">
        <v>11.148</v>
      </c>
      <c r="X151" s="57">
        <f t="shared" si="15"/>
        <v>1</v>
      </c>
      <c r="Y151" s="36" t="s">
        <v>42</v>
      </c>
      <c r="Z151" s="78">
        <v>1</v>
      </c>
      <c r="AA151" s="83" t="s">
        <v>17</v>
      </c>
      <c r="AB151" s="79" t="s">
        <v>141</v>
      </c>
      <c r="AC151" s="80" t="s">
        <v>45</v>
      </c>
      <c r="AD151" s="81"/>
      <c r="AE151" s="54"/>
      <c r="AF151" s="54"/>
      <c r="AG151" s="54"/>
    </row>
    <row r="152" s="6" customFormat="1" ht="52" customHeight="1" spans="1:33">
      <c r="A152" s="33">
        <v>146</v>
      </c>
      <c r="B152" s="34" t="s">
        <v>519</v>
      </c>
      <c r="C152" s="35" t="s">
        <v>520</v>
      </c>
      <c r="D152" s="35" t="s">
        <v>37</v>
      </c>
      <c r="E152" s="35" t="s">
        <v>48</v>
      </c>
      <c r="F152" s="36" t="s">
        <v>39</v>
      </c>
      <c r="G152" s="36" t="str">
        <f>VLOOKUP(C152,[1]表!$D:$I,6,0)</f>
        <v>阿克塔什镇、巴仁乡、白杨镇、伯西热克镇、河园镇、江格勒斯乡、金果镇、洛克乡、棋盘乡、恰尔巴格镇、恰其库木管理区、吐古其乡、乌吉热克乡、乌夏巴什镇、夏合甫乡、依力克其乡、依提木孔镇、宗朗乡</v>
      </c>
      <c r="H152" s="37" t="s">
        <v>521</v>
      </c>
      <c r="I152" s="35" t="s">
        <v>50</v>
      </c>
      <c r="J152" s="51">
        <v>6563.03</v>
      </c>
      <c r="K152" s="52">
        <v>656.303</v>
      </c>
      <c r="L152" s="52">
        <f t="shared" si="13"/>
        <v>511.814</v>
      </c>
      <c r="M152" s="52">
        <f t="shared" si="14"/>
        <v>511.814</v>
      </c>
      <c r="N152" s="52">
        <v>511.814</v>
      </c>
      <c r="O152" s="52"/>
      <c r="P152" s="52"/>
      <c r="Q152" s="52"/>
      <c r="R152" s="52"/>
      <c r="S152" s="52"/>
      <c r="T152" s="52"/>
      <c r="U152" s="52"/>
      <c r="V152" s="52"/>
      <c r="W152" s="35">
        <v>511.814</v>
      </c>
      <c r="X152" s="57">
        <f t="shared" si="15"/>
        <v>1</v>
      </c>
      <c r="Y152" s="36" t="s">
        <v>42</v>
      </c>
      <c r="Z152" s="78">
        <v>1</v>
      </c>
      <c r="AA152" s="83" t="s">
        <v>17</v>
      </c>
      <c r="AB152" s="79" t="s">
        <v>141</v>
      </c>
      <c r="AC152" s="80" t="s">
        <v>45</v>
      </c>
      <c r="AD152" s="81"/>
      <c r="AE152" s="54"/>
      <c r="AF152" s="54"/>
      <c r="AG152" s="54"/>
    </row>
    <row r="153" s="6" customFormat="1" ht="52" customHeight="1" spans="1:33">
      <c r="A153" s="33">
        <v>147</v>
      </c>
      <c r="B153" s="34" t="s">
        <v>522</v>
      </c>
      <c r="C153" s="35" t="s">
        <v>523</v>
      </c>
      <c r="D153" s="35" t="s">
        <v>37</v>
      </c>
      <c r="E153" s="35" t="s">
        <v>161</v>
      </c>
      <c r="F153" s="36" t="s">
        <v>39</v>
      </c>
      <c r="G153" s="36" t="str">
        <f>VLOOKUP(C153,[1]表!$D:$I,6,0)</f>
        <v>阿克塔什镇、巴仁乡、白杨镇、伯西热克镇、河园镇、江格勒斯乡、金果镇、柯克亚乡、洛克乡、棋盘乡、恰尔巴格镇、恰其库木管理区、铁提乡、吐古其乡、乌吉热克乡、乌夏巴什镇、夏合甫乡、依力克其乡、依提木孔镇、宗朗乡、东城区、中城区</v>
      </c>
      <c r="H153" s="37" t="s">
        <v>524</v>
      </c>
      <c r="I153" s="35" t="s">
        <v>525</v>
      </c>
      <c r="J153" s="51">
        <v>9930</v>
      </c>
      <c r="K153" s="52">
        <v>3972</v>
      </c>
      <c r="L153" s="52">
        <f t="shared" si="13"/>
        <v>2365.259882</v>
      </c>
      <c r="M153" s="52">
        <f t="shared" si="14"/>
        <v>2365.259882</v>
      </c>
      <c r="N153" s="52">
        <v>2365.259882</v>
      </c>
      <c r="O153" s="52"/>
      <c r="P153" s="52"/>
      <c r="Q153" s="52"/>
      <c r="R153" s="52"/>
      <c r="S153" s="52"/>
      <c r="T153" s="52"/>
      <c r="U153" s="52"/>
      <c r="V153" s="52"/>
      <c r="W153" s="35">
        <v>2326.37475</v>
      </c>
      <c r="X153" s="57">
        <f t="shared" si="15"/>
        <v>0.98355989027002</v>
      </c>
      <c r="Y153" s="36" t="s">
        <v>42</v>
      </c>
      <c r="Z153" s="78">
        <v>1</v>
      </c>
      <c r="AA153" s="83" t="s">
        <v>17</v>
      </c>
      <c r="AB153" s="79" t="s">
        <v>163</v>
      </c>
      <c r="AC153" s="80" t="s">
        <v>45</v>
      </c>
      <c r="AD153" s="81"/>
      <c r="AE153" s="54"/>
      <c r="AF153" s="54"/>
      <c r="AG153" s="54"/>
    </row>
    <row r="154" s="6" customFormat="1" ht="52" customHeight="1" spans="1:33">
      <c r="A154" s="33">
        <v>148</v>
      </c>
      <c r="B154" s="34" t="s">
        <v>526</v>
      </c>
      <c r="C154" s="35" t="s">
        <v>527</v>
      </c>
      <c r="D154" s="35" t="s">
        <v>37</v>
      </c>
      <c r="E154" s="35" t="s">
        <v>161</v>
      </c>
      <c r="F154" s="36" t="s">
        <v>39</v>
      </c>
      <c r="G154" s="36" t="str">
        <f>VLOOKUP(C154,[1]表!$D:$I,6,0)</f>
        <v>阿克塔什镇、巴仁乡、白杨镇、伯西热克镇、河园镇、江格勒斯乡、金果镇、柯克亚乡、洛克乡、恰尔巴格镇、恰其库木管理区、铁提乡、吐古其乡、乌吉热克乡、乌夏巴什镇、夏合甫乡、依力克其乡、依提木孔镇、宗朗乡、东城区、中城区</v>
      </c>
      <c r="H154" s="37" t="s">
        <v>528</v>
      </c>
      <c r="I154" s="35" t="s">
        <v>529</v>
      </c>
      <c r="J154" s="51">
        <v>40371</v>
      </c>
      <c r="K154" s="52">
        <v>1614.84</v>
      </c>
      <c r="L154" s="52">
        <f t="shared" si="13"/>
        <v>884.84</v>
      </c>
      <c r="M154" s="52">
        <f t="shared" si="14"/>
        <v>884.84</v>
      </c>
      <c r="N154" s="52">
        <v>884.84</v>
      </c>
      <c r="O154" s="52"/>
      <c r="P154" s="52"/>
      <c r="Q154" s="52"/>
      <c r="R154" s="52"/>
      <c r="S154" s="52"/>
      <c r="T154" s="52"/>
      <c r="U154" s="52"/>
      <c r="V154" s="52"/>
      <c r="W154" s="35">
        <v>788.564674</v>
      </c>
      <c r="X154" s="57">
        <f t="shared" si="15"/>
        <v>0.891194649880204</v>
      </c>
      <c r="Y154" s="36" t="s">
        <v>42</v>
      </c>
      <c r="Z154" s="78">
        <v>1</v>
      </c>
      <c r="AA154" s="83" t="s">
        <v>17</v>
      </c>
      <c r="AB154" s="79" t="s">
        <v>163</v>
      </c>
      <c r="AC154" s="80" t="s">
        <v>45</v>
      </c>
      <c r="AD154" s="81"/>
      <c r="AE154" s="54"/>
      <c r="AF154" s="54"/>
      <c r="AG154" s="54"/>
    </row>
    <row r="155" s="6" customFormat="1" ht="52" customHeight="1" spans="1:33">
      <c r="A155" s="33">
        <v>149</v>
      </c>
      <c r="B155" s="34" t="s">
        <v>530</v>
      </c>
      <c r="C155" s="35" t="s">
        <v>531</v>
      </c>
      <c r="D155" s="35" t="s">
        <v>37</v>
      </c>
      <c r="E155" s="35" t="s">
        <v>161</v>
      </c>
      <c r="F155" s="36" t="s">
        <v>39</v>
      </c>
      <c r="G155" s="36" t="str">
        <f>VLOOKUP(C155,[1]表!$D:$I,6,0)</f>
        <v>阿克塔什镇、巴仁乡、白杨镇、伯西热克镇、河园镇、江格勒斯乡、金果镇、柯克亚乡、洛克乡、棋盘乡、恰尔巴格镇、恰其库木管理区、铁提乡、吐古其乡、乌吉热克乡、乌夏巴什镇、西合休乡、夏合甫乡、依力克其乡、依提木孔镇、宗朗乡、东城区、中城区</v>
      </c>
      <c r="H155" s="37" t="s">
        <v>532</v>
      </c>
      <c r="I155" s="35" t="s">
        <v>525</v>
      </c>
      <c r="J155" s="51">
        <v>20253</v>
      </c>
      <c r="K155" s="52">
        <v>6075.9</v>
      </c>
      <c r="L155" s="52">
        <f t="shared" si="13"/>
        <v>4484.413519</v>
      </c>
      <c r="M155" s="52">
        <f t="shared" si="14"/>
        <v>4484.413519</v>
      </c>
      <c r="N155" s="52">
        <v>4484.413519</v>
      </c>
      <c r="O155" s="52"/>
      <c r="P155" s="52"/>
      <c r="Q155" s="52"/>
      <c r="R155" s="52"/>
      <c r="S155" s="52"/>
      <c r="T155" s="52"/>
      <c r="U155" s="52"/>
      <c r="V155" s="52"/>
      <c r="W155" s="35">
        <v>3779.4445</v>
      </c>
      <c r="X155" s="57">
        <f t="shared" si="15"/>
        <v>0.842795715423406</v>
      </c>
      <c r="Y155" s="36" t="s">
        <v>42</v>
      </c>
      <c r="Z155" s="78">
        <v>1</v>
      </c>
      <c r="AA155" s="83" t="s">
        <v>17</v>
      </c>
      <c r="AB155" s="79" t="s">
        <v>163</v>
      </c>
      <c r="AC155" s="80" t="s">
        <v>45</v>
      </c>
      <c r="AD155" s="81"/>
      <c r="AE155" s="54"/>
      <c r="AF155" s="54"/>
      <c r="AG155" s="54"/>
    </row>
    <row r="156" s="6" customFormat="1" ht="52" customHeight="1" spans="1:33">
      <c r="A156" s="33">
        <v>150</v>
      </c>
      <c r="B156" s="34" t="s">
        <v>533</v>
      </c>
      <c r="C156" s="35" t="s">
        <v>534</v>
      </c>
      <c r="D156" s="35" t="s">
        <v>37</v>
      </c>
      <c r="E156" s="35" t="s">
        <v>161</v>
      </c>
      <c r="F156" s="36" t="s">
        <v>39</v>
      </c>
      <c r="G156" s="36" t="str">
        <f>VLOOKUP(C156,[1]表!$D:$I,6,0)</f>
        <v>阿克塔什镇、巴仁乡、白杨镇、伯西热克镇、河园镇、江格勒斯乡、金果镇、柯克亚乡、洛克乡、棋盘乡、恰尔巴格镇、恰其库木管理区、铁提乡、吐古其乡、乌吉热克乡、乌夏巴什镇、西合休乡、夏合甫乡、依力克其乡、依提木孔镇、宗朗乡、东城区、中城区</v>
      </c>
      <c r="H156" s="37" t="s">
        <v>535</v>
      </c>
      <c r="I156" s="35" t="s">
        <v>529</v>
      </c>
      <c r="J156" s="51">
        <v>127171</v>
      </c>
      <c r="K156" s="52">
        <v>3815.13</v>
      </c>
      <c r="L156" s="52">
        <f t="shared" si="13"/>
        <v>3455.632868</v>
      </c>
      <c r="M156" s="52">
        <f t="shared" si="14"/>
        <v>3455.632868</v>
      </c>
      <c r="N156" s="52">
        <v>3455.632868</v>
      </c>
      <c r="O156" s="52"/>
      <c r="P156" s="52"/>
      <c r="Q156" s="52"/>
      <c r="R156" s="52"/>
      <c r="S156" s="52"/>
      <c r="T156" s="52"/>
      <c r="U156" s="52"/>
      <c r="V156" s="52"/>
      <c r="W156" s="35">
        <v>3415.02583</v>
      </c>
      <c r="X156" s="57">
        <f t="shared" si="15"/>
        <v>0.988249030047135</v>
      </c>
      <c r="Y156" s="36" t="s">
        <v>42</v>
      </c>
      <c r="Z156" s="78">
        <v>1</v>
      </c>
      <c r="AA156" s="83" t="s">
        <v>17</v>
      </c>
      <c r="AB156" s="79" t="s">
        <v>163</v>
      </c>
      <c r="AC156" s="80" t="s">
        <v>45</v>
      </c>
      <c r="AD156" s="81"/>
      <c r="AE156" s="54"/>
      <c r="AF156" s="54"/>
      <c r="AG156" s="54"/>
    </row>
    <row r="157" s="6" customFormat="1" ht="52" customHeight="1" spans="1:33">
      <c r="A157" s="33">
        <v>151</v>
      </c>
      <c r="B157" s="34" t="s">
        <v>536</v>
      </c>
      <c r="C157" s="35" t="s">
        <v>537</v>
      </c>
      <c r="D157" s="35" t="s">
        <v>37</v>
      </c>
      <c r="E157" s="35" t="s">
        <v>161</v>
      </c>
      <c r="F157" s="36" t="s">
        <v>39</v>
      </c>
      <c r="G157" s="36" t="str">
        <f>VLOOKUP(C157,[1]表!$D:$I,6,0)</f>
        <v>巴仁乡、白杨镇、伯西热克镇、河园镇、江格勒斯乡、金果镇、洛克乡、棋盘乡、恰尔巴格镇、恰其库木管理区、铁提乡、吐古其乡、乌夏巴什镇、夏合甫乡、依力克其乡、依提木孔镇、宗朗乡</v>
      </c>
      <c r="H157" s="37" t="s">
        <v>538</v>
      </c>
      <c r="I157" s="35" t="s">
        <v>539</v>
      </c>
      <c r="J157" s="51">
        <v>237283</v>
      </c>
      <c r="K157" s="52">
        <v>237.283</v>
      </c>
      <c r="L157" s="52">
        <f t="shared" si="13"/>
        <v>157.283</v>
      </c>
      <c r="M157" s="52">
        <f t="shared" si="14"/>
        <v>157.283</v>
      </c>
      <c r="N157" s="52">
        <v>157.283</v>
      </c>
      <c r="O157" s="52"/>
      <c r="P157" s="52"/>
      <c r="Q157" s="52"/>
      <c r="R157" s="52"/>
      <c r="S157" s="52"/>
      <c r="T157" s="52"/>
      <c r="U157" s="52"/>
      <c r="V157" s="52"/>
      <c r="W157" s="35">
        <v>146.7084</v>
      </c>
      <c r="X157" s="57">
        <f t="shared" si="15"/>
        <v>0.932767050475894</v>
      </c>
      <c r="Y157" s="36" t="s">
        <v>42</v>
      </c>
      <c r="Z157" s="78">
        <v>1</v>
      </c>
      <c r="AA157" s="83" t="s">
        <v>17</v>
      </c>
      <c r="AB157" s="79" t="s">
        <v>163</v>
      </c>
      <c r="AC157" s="80" t="s">
        <v>45</v>
      </c>
      <c r="AD157" s="81"/>
      <c r="AE157" s="54"/>
      <c r="AF157" s="54"/>
      <c r="AG157" s="54"/>
    </row>
    <row r="158" s="6" customFormat="1" ht="52" customHeight="1" spans="1:33">
      <c r="A158" s="33">
        <v>152</v>
      </c>
      <c r="B158" s="34" t="s">
        <v>540</v>
      </c>
      <c r="C158" s="35" t="s">
        <v>541</v>
      </c>
      <c r="D158" s="35" t="s">
        <v>37</v>
      </c>
      <c r="E158" s="35" t="s">
        <v>161</v>
      </c>
      <c r="F158" s="36" t="s">
        <v>39</v>
      </c>
      <c r="G158" s="36" t="str">
        <f>VLOOKUP(C158,[1]表!$D:$I,6,0)</f>
        <v>白杨镇、伯西热克镇、河园镇、江格勒斯乡、金果镇、洛克乡、恰尔巴格镇、铁提乡、吐古其乡、乌夏巴什镇、夏合甫乡、依力克其乡、依提木孔镇</v>
      </c>
      <c r="H158" s="37" t="s">
        <v>542</v>
      </c>
      <c r="I158" s="35" t="s">
        <v>539</v>
      </c>
      <c r="J158" s="51">
        <v>50399</v>
      </c>
      <c r="K158" s="52">
        <v>50.399</v>
      </c>
      <c r="L158" s="52">
        <f t="shared" si="13"/>
        <v>37.399</v>
      </c>
      <c r="M158" s="52">
        <f t="shared" si="14"/>
        <v>37.399</v>
      </c>
      <c r="N158" s="52">
        <v>37.399</v>
      </c>
      <c r="O158" s="52"/>
      <c r="P158" s="52"/>
      <c r="Q158" s="52"/>
      <c r="R158" s="52"/>
      <c r="S158" s="52"/>
      <c r="T158" s="52"/>
      <c r="U158" s="52"/>
      <c r="V158" s="52"/>
      <c r="W158" s="35">
        <v>31.616</v>
      </c>
      <c r="X158" s="57">
        <f t="shared" si="15"/>
        <v>0.845370197064093</v>
      </c>
      <c r="Y158" s="36" t="s">
        <v>42</v>
      </c>
      <c r="Z158" s="78">
        <v>1</v>
      </c>
      <c r="AA158" s="83" t="s">
        <v>17</v>
      </c>
      <c r="AB158" s="79" t="s">
        <v>163</v>
      </c>
      <c r="AC158" s="80" t="s">
        <v>45</v>
      </c>
      <c r="AD158" s="81"/>
      <c r="AE158" s="54"/>
      <c r="AF158" s="54"/>
      <c r="AG158" s="54"/>
    </row>
    <row r="159" s="6" customFormat="1" ht="52" customHeight="1" spans="1:33">
      <c r="A159" s="33">
        <v>153</v>
      </c>
      <c r="B159" s="34" t="s">
        <v>543</v>
      </c>
      <c r="C159" s="35" t="s">
        <v>544</v>
      </c>
      <c r="D159" s="35" t="s">
        <v>37</v>
      </c>
      <c r="E159" s="35" t="s">
        <v>161</v>
      </c>
      <c r="F159" s="36" t="s">
        <v>39</v>
      </c>
      <c r="G159" s="36" t="str">
        <f>VLOOKUP(C159,[1]表!$D:$I,6,0)</f>
        <v>伯西热克镇、河园镇、江格勒斯乡、金果镇、洛克乡、恰尔巴格镇、恰其库木管理区、铁提乡、吐古其乡、乌夏巴什镇、夏合甫乡、依力克其乡、依提木孔镇、宗朗乡</v>
      </c>
      <c r="H159" s="37" t="s">
        <v>545</v>
      </c>
      <c r="I159" s="35" t="s">
        <v>539</v>
      </c>
      <c r="J159" s="51">
        <v>43440</v>
      </c>
      <c r="K159" s="52">
        <v>43.44</v>
      </c>
      <c r="L159" s="52">
        <f t="shared" si="13"/>
        <v>31.44</v>
      </c>
      <c r="M159" s="52">
        <f t="shared" si="14"/>
        <v>31.44</v>
      </c>
      <c r="N159" s="52">
        <v>31.44</v>
      </c>
      <c r="O159" s="52"/>
      <c r="P159" s="52"/>
      <c r="Q159" s="52"/>
      <c r="R159" s="52"/>
      <c r="S159" s="52"/>
      <c r="T159" s="52"/>
      <c r="U159" s="52"/>
      <c r="V159" s="52"/>
      <c r="W159" s="35">
        <v>25.1515</v>
      </c>
      <c r="X159" s="57">
        <f t="shared" si="15"/>
        <v>0.799984096692112</v>
      </c>
      <c r="Y159" s="36" t="s">
        <v>42</v>
      </c>
      <c r="Z159" s="78">
        <v>1</v>
      </c>
      <c r="AA159" s="83" t="s">
        <v>17</v>
      </c>
      <c r="AB159" s="79" t="s">
        <v>163</v>
      </c>
      <c r="AC159" s="80" t="s">
        <v>45</v>
      </c>
      <c r="AD159" s="81"/>
      <c r="AE159" s="54"/>
      <c r="AF159" s="54"/>
      <c r="AG159" s="54"/>
    </row>
    <row r="160" s="6" customFormat="1" ht="52" customHeight="1" spans="1:33">
      <c r="A160" s="33">
        <v>154</v>
      </c>
      <c r="B160" s="34" t="s">
        <v>546</v>
      </c>
      <c r="C160" s="35" t="s">
        <v>547</v>
      </c>
      <c r="D160" s="35" t="s">
        <v>37</v>
      </c>
      <c r="E160" s="35" t="s">
        <v>161</v>
      </c>
      <c r="F160" s="36" t="s">
        <v>39</v>
      </c>
      <c r="G160" s="36" t="str">
        <f>VLOOKUP(C160,[1]表!$D:$I,6,0)</f>
        <v>白杨镇、伯西热克镇、河园镇、江格勒斯乡、金果镇、洛克乡、恰尔巴格镇、吐古其乡、乌夏巴什镇、夏合甫乡、依力克其乡、依提木孔镇、宗朗乡</v>
      </c>
      <c r="H160" s="37" t="s">
        <v>548</v>
      </c>
      <c r="I160" s="35" t="s">
        <v>76</v>
      </c>
      <c r="J160" s="51">
        <v>244</v>
      </c>
      <c r="K160" s="52">
        <v>24.4</v>
      </c>
      <c r="L160" s="52">
        <f t="shared" si="13"/>
        <v>9.4</v>
      </c>
      <c r="M160" s="52">
        <f t="shared" si="14"/>
        <v>9.4</v>
      </c>
      <c r="N160" s="52">
        <v>9.4</v>
      </c>
      <c r="O160" s="52"/>
      <c r="P160" s="52"/>
      <c r="Q160" s="52"/>
      <c r="R160" s="52"/>
      <c r="S160" s="52"/>
      <c r="T160" s="52"/>
      <c r="U160" s="52"/>
      <c r="V160" s="52"/>
      <c r="W160" s="35">
        <v>3.767</v>
      </c>
      <c r="X160" s="57">
        <f t="shared" si="15"/>
        <v>0.400744680851064</v>
      </c>
      <c r="Y160" s="36" t="s">
        <v>42</v>
      </c>
      <c r="Z160" s="78">
        <v>1</v>
      </c>
      <c r="AA160" s="83" t="s">
        <v>17</v>
      </c>
      <c r="AB160" s="79" t="s">
        <v>163</v>
      </c>
      <c r="AC160" s="80" t="s">
        <v>45</v>
      </c>
      <c r="AD160" s="81"/>
      <c r="AE160" s="54"/>
      <c r="AF160" s="54"/>
      <c r="AG160" s="54"/>
    </row>
    <row r="161" s="6" customFormat="1" ht="52" customHeight="1" spans="1:33">
      <c r="A161" s="33">
        <v>155</v>
      </c>
      <c r="B161" s="34" t="s">
        <v>549</v>
      </c>
      <c r="C161" s="35" t="s">
        <v>550</v>
      </c>
      <c r="D161" s="35" t="s">
        <v>37</v>
      </c>
      <c r="E161" s="35" t="s">
        <v>161</v>
      </c>
      <c r="F161" s="36" t="s">
        <v>39</v>
      </c>
      <c r="G161" s="36" t="str">
        <f>VLOOKUP(C161,[1]表!$D:$I,6,0)</f>
        <v>白杨镇、伯西热克镇、江格勒斯乡、金果镇、恰尔巴格镇、吐古其乡、乌夏巴什镇、夏合甫乡、依提木孔镇、宗朗乡</v>
      </c>
      <c r="H161" s="37" t="s">
        <v>551</v>
      </c>
      <c r="I161" s="35" t="s">
        <v>76</v>
      </c>
      <c r="J161" s="51">
        <v>314</v>
      </c>
      <c r="K161" s="52">
        <v>15.7</v>
      </c>
      <c r="L161" s="52">
        <f t="shared" si="13"/>
        <v>4.7</v>
      </c>
      <c r="M161" s="52">
        <f t="shared" si="14"/>
        <v>4.7</v>
      </c>
      <c r="N161" s="52">
        <v>4.7</v>
      </c>
      <c r="O161" s="52"/>
      <c r="P161" s="52"/>
      <c r="Q161" s="52"/>
      <c r="R161" s="52"/>
      <c r="S161" s="52"/>
      <c r="T161" s="52"/>
      <c r="U161" s="52"/>
      <c r="V161" s="52"/>
      <c r="W161" s="35">
        <v>0.55</v>
      </c>
      <c r="X161" s="57">
        <f t="shared" si="15"/>
        <v>0.117021276595745</v>
      </c>
      <c r="Y161" s="36" t="s">
        <v>42</v>
      </c>
      <c r="Z161" s="78">
        <v>1</v>
      </c>
      <c r="AA161" s="83" t="s">
        <v>17</v>
      </c>
      <c r="AB161" s="79" t="s">
        <v>163</v>
      </c>
      <c r="AC161" s="80" t="s">
        <v>45</v>
      </c>
      <c r="AD161" s="81"/>
      <c r="AE161" s="54"/>
      <c r="AF161" s="54"/>
      <c r="AG161" s="54"/>
    </row>
    <row r="162" s="6" customFormat="1" ht="52" customHeight="1" spans="1:33">
      <c r="A162" s="33">
        <v>156</v>
      </c>
      <c r="B162" s="34" t="s">
        <v>552</v>
      </c>
      <c r="C162" s="35" t="s">
        <v>553</v>
      </c>
      <c r="D162" s="35" t="s">
        <v>37</v>
      </c>
      <c r="E162" s="35" t="s">
        <v>161</v>
      </c>
      <c r="F162" s="36" t="s">
        <v>39</v>
      </c>
      <c r="G162" s="36" t="str">
        <f>VLOOKUP(C162,[1]表!$D:$I,6,0)</f>
        <v>白杨镇、伯西热克镇、河园镇、江格勒斯乡、金果镇、柯克亚乡、棋盘乡、恰尔巴格镇、铁提乡、吐古其乡、乌夏巴什镇、夏合甫乡、依力克其乡、依提木孔镇、宗朗乡</v>
      </c>
      <c r="H162" s="37" t="s">
        <v>554</v>
      </c>
      <c r="I162" s="35" t="s">
        <v>76</v>
      </c>
      <c r="J162" s="51">
        <v>2778</v>
      </c>
      <c r="K162" s="52">
        <v>277.8</v>
      </c>
      <c r="L162" s="52">
        <f t="shared" si="13"/>
        <v>147.8</v>
      </c>
      <c r="M162" s="52">
        <f t="shared" si="14"/>
        <v>147.8</v>
      </c>
      <c r="N162" s="52">
        <v>147.8</v>
      </c>
      <c r="O162" s="52"/>
      <c r="P162" s="52"/>
      <c r="Q162" s="52"/>
      <c r="R162" s="52"/>
      <c r="S162" s="52"/>
      <c r="T162" s="52"/>
      <c r="U162" s="52"/>
      <c r="V162" s="52"/>
      <c r="W162" s="35">
        <v>113.2482</v>
      </c>
      <c r="X162" s="57">
        <f t="shared" si="15"/>
        <v>0.76622598105548</v>
      </c>
      <c r="Y162" s="36" t="s">
        <v>42</v>
      </c>
      <c r="Z162" s="78">
        <v>1</v>
      </c>
      <c r="AA162" s="83" t="s">
        <v>17</v>
      </c>
      <c r="AB162" s="79" t="s">
        <v>163</v>
      </c>
      <c r="AC162" s="80" t="s">
        <v>45</v>
      </c>
      <c r="AD162" s="81"/>
      <c r="AE162" s="54"/>
      <c r="AF162" s="54"/>
      <c r="AG162" s="54"/>
    </row>
    <row r="163" s="6" customFormat="1" ht="52" customHeight="1" spans="1:33">
      <c r="A163" s="33">
        <v>157</v>
      </c>
      <c r="B163" s="34" t="s">
        <v>555</v>
      </c>
      <c r="C163" s="35" t="s">
        <v>556</v>
      </c>
      <c r="D163" s="35" t="s">
        <v>37</v>
      </c>
      <c r="E163" s="35" t="s">
        <v>48</v>
      </c>
      <c r="F163" s="36" t="s">
        <v>39</v>
      </c>
      <c r="G163" s="36" t="str">
        <f>VLOOKUP(C163,[1]表!$D:$I,6,0)</f>
        <v>依力克其乡14村</v>
      </c>
      <c r="H163" s="37" t="s">
        <v>557</v>
      </c>
      <c r="I163" s="35" t="s">
        <v>50</v>
      </c>
      <c r="J163" s="51">
        <v>2150</v>
      </c>
      <c r="K163" s="52">
        <v>387</v>
      </c>
      <c r="L163" s="52">
        <f t="shared" si="13"/>
        <v>380</v>
      </c>
      <c r="M163" s="52">
        <f t="shared" si="14"/>
        <v>380</v>
      </c>
      <c r="N163" s="52">
        <v>380</v>
      </c>
      <c r="O163" s="52"/>
      <c r="P163" s="52"/>
      <c r="Q163" s="52"/>
      <c r="R163" s="52"/>
      <c r="S163" s="52"/>
      <c r="T163" s="52"/>
      <c r="U163" s="52"/>
      <c r="V163" s="52"/>
      <c r="W163" s="35">
        <v>357.34555</v>
      </c>
      <c r="X163" s="57">
        <f t="shared" si="15"/>
        <v>0.94038302631579</v>
      </c>
      <c r="Y163" s="36" t="s">
        <v>42</v>
      </c>
      <c r="Z163" s="78">
        <v>1</v>
      </c>
      <c r="AA163" s="83" t="s">
        <v>558</v>
      </c>
      <c r="AB163" s="79" t="s">
        <v>71</v>
      </c>
      <c r="AC163" s="80" t="s">
        <v>57</v>
      </c>
      <c r="AD163" s="81"/>
      <c r="AE163" s="54"/>
      <c r="AF163" s="54"/>
      <c r="AG163" s="54"/>
    </row>
    <row r="164" s="6" customFormat="1" ht="52" customHeight="1" spans="1:33">
      <c r="A164" s="33">
        <v>158</v>
      </c>
      <c r="B164" s="34" t="s">
        <v>559</v>
      </c>
      <c r="C164" s="35" t="s">
        <v>560</v>
      </c>
      <c r="D164" s="35" t="s">
        <v>37</v>
      </c>
      <c r="E164" s="35" t="s">
        <v>48</v>
      </c>
      <c r="F164" s="36" t="s">
        <v>39</v>
      </c>
      <c r="G164" s="36" t="str">
        <f>VLOOKUP(C164,[1]表!$D:$I,6,0)</f>
        <v>依力克其乡</v>
      </c>
      <c r="H164" s="37" t="s">
        <v>210</v>
      </c>
      <c r="I164" s="35" t="s">
        <v>55</v>
      </c>
      <c r="J164" s="51">
        <v>5</v>
      </c>
      <c r="K164" s="52">
        <v>375</v>
      </c>
      <c r="L164" s="52">
        <f t="shared" si="13"/>
        <v>368</v>
      </c>
      <c r="M164" s="52">
        <f t="shared" si="14"/>
        <v>368</v>
      </c>
      <c r="N164" s="52">
        <v>368</v>
      </c>
      <c r="O164" s="52"/>
      <c r="P164" s="52"/>
      <c r="Q164" s="52"/>
      <c r="R164" s="52"/>
      <c r="S164" s="52"/>
      <c r="T164" s="52"/>
      <c r="U164" s="52"/>
      <c r="V164" s="52"/>
      <c r="W164" s="35">
        <v>337.578334</v>
      </c>
      <c r="X164" s="57">
        <f t="shared" si="15"/>
        <v>0.917332429347826</v>
      </c>
      <c r="Y164" s="36" t="s">
        <v>42</v>
      </c>
      <c r="Z164" s="78">
        <v>1</v>
      </c>
      <c r="AA164" s="83" t="s">
        <v>558</v>
      </c>
      <c r="AB164" s="79" t="s">
        <v>56</v>
      </c>
      <c r="AC164" s="80" t="s">
        <v>57</v>
      </c>
      <c r="AD164" s="81"/>
      <c r="AE164" s="54"/>
      <c r="AF164" s="54"/>
      <c r="AG164" s="54"/>
    </row>
    <row r="165" s="6" customFormat="1" ht="52" customHeight="1" spans="1:33">
      <c r="A165" s="33">
        <v>159</v>
      </c>
      <c r="B165" s="34" t="s">
        <v>561</v>
      </c>
      <c r="C165" s="35" t="s">
        <v>562</v>
      </c>
      <c r="D165" s="35" t="s">
        <v>37</v>
      </c>
      <c r="E165" s="35" t="s">
        <v>38</v>
      </c>
      <c r="F165" s="36" t="s">
        <v>39</v>
      </c>
      <c r="G165" s="36" t="str">
        <f>VLOOKUP(C165,[1]表!$D:$I,6,0)</f>
        <v>依力克其乡（13）村</v>
      </c>
      <c r="H165" s="37" t="s">
        <v>563</v>
      </c>
      <c r="I165" s="35" t="s">
        <v>76</v>
      </c>
      <c r="J165" s="51">
        <v>5</v>
      </c>
      <c r="K165" s="52">
        <v>300</v>
      </c>
      <c r="L165" s="52">
        <f t="shared" si="13"/>
        <v>300</v>
      </c>
      <c r="M165" s="52">
        <f t="shared" si="14"/>
        <v>300</v>
      </c>
      <c r="N165" s="52">
        <v>300</v>
      </c>
      <c r="O165" s="52"/>
      <c r="P165" s="52"/>
      <c r="Q165" s="52"/>
      <c r="R165" s="52"/>
      <c r="S165" s="52"/>
      <c r="T165" s="52"/>
      <c r="U165" s="52"/>
      <c r="V165" s="52"/>
      <c r="W165" s="35">
        <v>263.737893</v>
      </c>
      <c r="X165" s="57">
        <f t="shared" si="15"/>
        <v>0.87912631</v>
      </c>
      <c r="Y165" s="35" t="s">
        <v>42</v>
      </c>
      <c r="Z165" s="78">
        <v>1</v>
      </c>
      <c r="AA165" s="83" t="s">
        <v>558</v>
      </c>
      <c r="AB165" s="79" t="s">
        <v>195</v>
      </c>
      <c r="AC165" s="80" t="s">
        <v>45</v>
      </c>
      <c r="AD165" s="81"/>
      <c r="AE165" s="54"/>
      <c r="AF165" s="54"/>
      <c r="AG165" s="54"/>
    </row>
    <row r="166" s="6" customFormat="1" ht="52" customHeight="1" spans="1:33">
      <c r="A166" s="33">
        <v>160</v>
      </c>
      <c r="B166" s="34" t="s">
        <v>564</v>
      </c>
      <c r="C166" s="35" t="s">
        <v>565</v>
      </c>
      <c r="D166" s="35" t="s">
        <v>64</v>
      </c>
      <c r="E166" s="35" t="s">
        <v>200</v>
      </c>
      <c r="F166" s="36" t="s">
        <v>39</v>
      </c>
      <c r="G166" s="36" t="str">
        <f>VLOOKUP(C166,[1]表!$D:$I,6,0)</f>
        <v>依力克其乡</v>
      </c>
      <c r="H166" s="38" t="s">
        <v>566</v>
      </c>
      <c r="I166" s="53" t="s">
        <v>55</v>
      </c>
      <c r="J166" s="51">
        <v>5.4</v>
      </c>
      <c r="K166" s="52">
        <v>375</v>
      </c>
      <c r="L166" s="52">
        <f t="shared" si="13"/>
        <v>375</v>
      </c>
      <c r="M166" s="52">
        <f t="shared" si="14"/>
        <v>375</v>
      </c>
      <c r="N166" s="52"/>
      <c r="O166" s="52">
        <v>375</v>
      </c>
      <c r="P166" s="52"/>
      <c r="Q166" s="52"/>
      <c r="R166" s="52"/>
      <c r="S166" s="52"/>
      <c r="T166" s="52"/>
      <c r="U166" s="52"/>
      <c r="V166" s="52"/>
      <c r="W166" s="35">
        <v>368.342063</v>
      </c>
      <c r="X166" s="57">
        <f t="shared" si="15"/>
        <v>0.982245501333333</v>
      </c>
      <c r="Y166" s="36" t="s">
        <v>42</v>
      </c>
      <c r="Z166" s="78">
        <v>1</v>
      </c>
      <c r="AA166" s="83" t="s">
        <v>558</v>
      </c>
      <c r="AB166" s="79" t="s">
        <v>203</v>
      </c>
      <c r="AC166" s="80" t="s">
        <v>45</v>
      </c>
      <c r="AD166" s="81"/>
      <c r="AE166" s="54"/>
      <c r="AF166" s="54"/>
      <c r="AG166" s="54"/>
    </row>
    <row r="167" s="6" customFormat="1" ht="52" customHeight="1" spans="1:33">
      <c r="A167" s="33">
        <v>161</v>
      </c>
      <c r="B167" s="39" t="s">
        <v>559</v>
      </c>
      <c r="C167" s="35" t="s">
        <v>567</v>
      </c>
      <c r="D167" s="35" t="s">
        <v>37</v>
      </c>
      <c r="E167" s="35" t="s">
        <v>48</v>
      </c>
      <c r="F167" s="36" t="s">
        <v>39</v>
      </c>
      <c r="G167" s="36" t="str">
        <f>VLOOKUP(C167,[1]表!$D:$I,6,0)</f>
        <v>依力克其乡</v>
      </c>
      <c r="H167" s="38" t="s">
        <v>147</v>
      </c>
      <c r="I167" s="35" t="s">
        <v>55</v>
      </c>
      <c r="J167" s="51">
        <v>5.2</v>
      </c>
      <c r="K167" s="52">
        <v>390</v>
      </c>
      <c r="L167" s="52">
        <f t="shared" si="13"/>
        <v>385</v>
      </c>
      <c r="M167" s="52">
        <f t="shared" si="14"/>
        <v>385</v>
      </c>
      <c r="N167" s="52">
        <v>385</v>
      </c>
      <c r="O167" s="52"/>
      <c r="P167" s="52"/>
      <c r="Q167" s="52"/>
      <c r="R167" s="52"/>
      <c r="S167" s="52"/>
      <c r="T167" s="52"/>
      <c r="U167" s="52"/>
      <c r="V167" s="52"/>
      <c r="W167" s="35">
        <v>365.508098</v>
      </c>
      <c r="X167" s="57">
        <f t="shared" si="15"/>
        <v>0.949371683116883</v>
      </c>
      <c r="Y167" s="36" t="s">
        <v>42</v>
      </c>
      <c r="Z167" s="78">
        <v>1</v>
      </c>
      <c r="AA167" s="83" t="s">
        <v>558</v>
      </c>
      <c r="AB167" s="79" t="s">
        <v>56</v>
      </c>
      <c r="AC167" s="80" t="s">
        <v>57</v>
      </c>
      <c r="AD167" s="81"/>
      <c r="AE167" s="54"/>
      <c r="AF167" s="54"/>
      <c r="AG167" s="54"/>
    </row>
    <row r="168" s="6" customFormat="1" ht="52" customHeight="1" spans="1:33">
      <c r="A168" s="33">
        <v>162</v>
      </c>
      <c r="B168" s="39" t="s">
        <v>555</v>
      </c>
      <c r="C168" s="40" t="s">
        <v>568</v>
      </c>
      <c r="D168" s="35" t="s">
        <v>37</v>
      </c>
      <c r="E168" s="35" t="s">
        <v>48</v>
      </c>
      <c r="F168" s="36" t="s">
        <v>39</v>
      </c>
      <c r="G168" s="36" t="str">
        <f>VLOOKUP(C168,[1]表!$D:$I,6,0)</f>
        <v>依力克其乡4村</v>
      </c>
      <c r="H168" s="41" t="s">
        <v>569</v>
      </c>
      <c r="I168" s="35" t="s">
        <v>50</v>
      </c>
      <c r="J168" s="51">
        <v>2200</v>
      </c>
      <c r="K168" s="52">
        <v>396</v>
      </c>
      <c r="L168" s="52">
        <f t="shared" ref="L168:L192" si="16">M168+T168+U168+V168</f>
        <v>390</v>
      </c>
      <c r="M168" s="52">
        <f t="shared" si="14"/>
        <v>390</v>
      </c>
      <c r="N168" s="52">
        <v>390</v>
      </c>
      <c r="O168" s="52"/>
      <c r="P168" s="52"/>
      <c r="Q168" s="52"/>
      <c r="R168" s="52"/>
      <c r="S168" s="52"/>
      <c r="T168" s="52"/>
      <c r="U168" s="52"/>
      <c r="V168" s="52"/>
      <c r="W168" s="35">
        <v>328.454686</v>
      </c>
      <c r="X168" s="57">
        <f t="shared" ref="X168:X192" si="17">W168/L168</f>
        <v>0.842191502564102</v>
      </c>
      <c r="Y168" s="35" t="s">
        <v>42</v>
      </c>
      <c r="Z168" s="78">
        <v>1</v>
      </c>
      <c r="AA168" s="83" t="s">
        <v>558</v>
      </c>
      <c r="AB168" s="79" t="s">
        <v>71</v>
      </c>
      <c r="AC168" s="80" t="s">
        <v>96</v>
      </c>
      <c r="AD168" s="81"/>
      <c r="AE168" s="54"/>
      <c r="AF168" s="54"/>
      <c r="AG168" s="54"/>
    </row>
    <row r="169" s="6" customFormat="1" ht="52" customHeight="1" spans="1:33">
      <c r="A169" s="33">
        <v>163</v>
      </c>
      <c r="B169" s="34" t="s">
        <v>555</v>
      </c>
      <c r="C169" s="40" t="s">
        <v>570</v>
      </c>
      <c r="D169" s="35" t="s">
        <v>37</v>
      </c>
      <c r="E169" s="35" t="s">
        <v>102</v>
      </c>
      <c r="F169" s="36" t="s">
        <v>39</v>
      </c>
      <c r="G169" s="36" t="str">
        <f>VLOOKUP(C169,[1]表!$D:$I,6,0)</f>
        <v>依力克其乡12村</v>
      </c>
      <c r="H169" s="86" t="s">
        <v>571</v>
      </c>
      <c r="I169" s="35" t="s">
        <v>50</v>
      </c>
      <c r="J169" s="51">
        <v>1050</v>
      </c>
      <c r="K169" s="52">
        <v>390</v>
      </c>
      <c r="L169" s="52">
        <f t="shared" si="16"/>
        <v>390</v>
      </c>
      <c r="M169" s="52">
        <f t="shared" si="14"/>
        <v>390</v>
      </c>
      <c r="N169" s="52">
        <v>390</v>
      </c>
      <c r="O169" s="52"/>
      <c r="P169" s="52"/>
      <c r="Q169" s="52"/>
      <c r="R169" s="52"/>
      <c r="S169" s="52"/>
      <c r="T169" s="52"/>
      <c r="U169" s="52"/>
      <c r="V169" s="52"/>
      <c r="W169" s="35">
        <v>229.067199</v>
      </c>
      <c r="X169" s="57">
        <f t="shared" si="17"/>
        <v>0.587351792307692</v>
      </c>
      <c r="Y169" s="46" t="s">
        <v>123</v>
      </c>
      <c r="Z169" s="78">
        <v>0.6</v>
      </c>
      <c r="AA169" s="46" t="s">
        <v>558</v>
      </c>
      <c r="AB169" s="79" t="s">
        <v>56</v>
      </c>
      <c r="AC169" s="80" t="s">
        <v>96</v>
      </c>
      <c r="AD169" s="81"/>
      <c r="AE169" s="54"/>
      <c r="AF169" s="54"/>
      <c r="AG169" s="54"/>
    </row>
    <row r="170" s="6" customFormat="1" ht="52" customHeight="1" spans="1:33">
      <c r="A170" s="33">
        <v>164</v>
      </c>
      <c r="B170" s="39" t="s">
        <v>559</v>
      </c>
      <c r="C170" s="40" t="s">
        <v>572</v>
      </c>
      <c r="D170" s="35" t="s">
        <v>37</v>
      </c>
      <c r="E170" s="35" t="s">
        <v>48</v>
      </c>
      <c r="F170" s="36" t="s">
        <v>39</v>
      </c>
      <c r="G170" s="36" t="str">
        <f>VLOOKUP(C170,[1]表!$D:$I,6,0)</f>
        <v>依力克其乡6村、7村、8村、9村</v>
      </c>
      <c r="H170" s="41" t="s">
        <v>147</v>
      </c>
      <c r="I170" s="35" t="s">
        <v>55</v>
      </c>
      <c r="J170" s="51">
        <v>5.2</v>
      </c>
      <c r="K170" s="52">
        <v>390</v>
      </c>
      <c r="L170" s="52">
        <f t="shared" si="16"/>
        <v>390</v>
      </c>
      <c r="M170" s="52">
        <f t="shared" si="14"/>
        <v>390</v>
      </c>
      <c r="N170" s="52">
        <v>390</v>
      </c>
      <c r="O170" s="52"/>
      <c r="P170" s="52"/>
      <c r="Q170" s="52"/>
      <c r="R170" s="52"/>
      <c r="S170" s="52"/>
      <c r="T170" s="52"/>
      <c r="U170" s="52"/>
      <c r="V170" s="52"/>
      <c r="W170" s="35">
        <v>339.165863</v>
      </c>
      <c r="X170" s="57">
        <f t="shared" si="17"/>
        <v>0.869656058974359</v>
      </c>
      <c r="Y170" s="35" t="s">
        <v>42</v>
      </c>
      <c r="Z170" s="78">
        <v>1</v>
      </c>
      <c r="AA170" s="83" t="s">
        <v>558</v>
      </c>
      <c r="AB170" s="79" t="s">
        <v>56</v>
      </c>
      <c r="AC170" s="80" t="s">
        <v>96</v>
      </c>
      <c r="AD170" s="81"/>
      <c r="AE170" s="54"/>
      <c r="AF170" s="54"/>
      <c r="AG170" s="54"/>
    </row>
    <row r="171" s="6" customFormat="1" ht="52" customHeight="1" spans="1:33">
      <c r="A171" s="33">
        <v>165</v>
      </c>
      <c r="B171" s="34" t="s">
        <v>573</v>
      </c>
      <c r="C171" s="35" t="s">
        <v>574</v>
      </c>
      <c r="D171" s="35" t="s">
        <v>37</v>
      </c>
      <c r="E171" s="35" t="s">
        <v>48</v>
      </c>
      <c r="F171" s="36" t="s">
        <v>39</v>
      </c>
      <c r="G171" s="36" t="str">
        <f>VLOOKUP(C171,[1]表!$D:$I,6,0)</f>
        <v>依提木孔镇</v>
      </c>
      <c r="H171" s="37" t="s">
        <v>575</v>
      </c>
      <c r="I171" s="35" t="s">
        <v>50</v>
      </c>
      <c r="J171" s="51">
        <v>2200</v>
      </c>
      <c r="K171" s="52">
        <v>396</v>
      </c>
      <c r="L171" s="52">
        <f t="shared" si="16"/>
        <v>363</v>
      </c>
      <c r="M171" s="52">
        <f t="shared" si="14"/>
        <v>363</v>
      </c>
      <c r="N171" s="52">
        <v>363</v>
      </c>
      <c r="O171" s="52"/>
      <c r="P171" s="52"/>
      <c r="Q171" s="52"/>
      <c r="R171" s="52"/>
      <c r="S171" s="52"/>
      <c r="T171" s="52"/>
      <c r="U171" s="52"/>
      <c r="V171" s="52"/>
      <c r="W171" s="35">
        <v>357.923729</v>
      </c>
      <c r="X171" s="57">
        <f t="shared" si="17"/>
        <v>0.986015782369146</v>
      </c>
      <c r="Y171" s="36" t="s">
        <v>42</v>
      </c>
      <c r="Z171" s="78">
        <v>1</v>
      </c>
      <c r="AA171" s="83" t="s">
        <v>576</v>
      </c>
      <c r="AB171" s="79" t="s">
        <v>71</v>
      </c>
      <c r="AC171" s="80" t="s">
        <v>57</v>
      </c>
      <c r="AD171" s="81"/>
      <c r="AE171" s="54"/>
      <c r="AF171" s="54"/>
      <c r="AG171" s="54"/>
    </row>
    <row r="172" s="6" customFormat="1" ht="52" customHeight="1" spans="1:33">
      <c r="A172" s="33">
        <v>166</v>
      </c>
      <c r="B172" s="34" t="s">
        <v>577</v>
      </c>
      <c r="C172" s="35" t="s">
        <v>578</v>
      </c>
      <c r="D172" s="35" t="s">
        <v>37</v>
      </c>
      <c r="E172" s="35" t="s">
        <v>48</v>
      </c>
      <c r="F172" s="36" t="s">
        <v>39</v>
      </c>
      <c r="G172" s="36" t="str">
        <f>VLOOKUP(C172,[1]表!$D:$I,6,0)</f>
        <v>依提木孔镇</v>
      </c>
      <c r="H172" s="37" t="s">
        <v>579</v>
      </c>
      <c r="I172" s="35" t="s">
        <v>50</v>
      </c>
      <c r="J172" s="51">
        <v>2380</v>
      </c>
      <c r="K172" s="52">
        <v>357</v>
      </c>
      <c r="L172" s="52">
        <f t="shared" si="16"/>
        <v>350</v>
      </c>
      <c r="M172" s="52">
        <f t="shared" si="14"/>
        <v>350</v>
      </c>
      <c r="N172" s="52">
        <v>350</v>
      </c>
      <c r="O172" s="52"/>
      <c r="P172" s="52"/>
      <c r="Q172" s="52"/>
      <c r="R172" s="52"/>
      <c r="S172" s="52"/>
      <c r="T172" s="52"/>
      <c r="U172" s="52"/>
      <c r="V172" s="52"/>
      <c r="W172" s="35">
        <v>311.25568</v>
      </c>
      <c r="X172" s="57">
        <f t="shared" si="17"/>
        <v>0.889301942857143</v>
      </c>
      <c r="Y172" s="36" t="s">
        <v>42</v>
      </c>
      <c r="Z172" s="78">
        <v>1</v>
      </c>
      <c r="AA172" s="83" t="s">
        <v>576</v>
      </c>
      <c r="AB172" s="79" t="s">
        <v>71</v>
      </c>
      <c r="AC172" s="80" t="s">
        <v>45</v>
      </c>
      <c r="AD172" s="81"/>
      <c r="AE172" s="54"/>
      <c r="AF172" s="54"/>
      <c r="AG172" s="54"/>
    </row>
    <row r="173" s="6" customFormat="1" ht="52" customHeight="1" spans="1:33">
      <c r="A173" s="33">
        <v>167</v>
      </c>
      <c r="B173" s="34" t="s">
        <v>580</v>
      </c>
      <c r="C173" s="35" t="s">
        <v>581</v>
      </c>
      <c r="D173" s="35" t="s">
        <v>37</v>
      </c>
      <c r="E173" s="35" t="s">
        <v>48</v>
      </c>
      <c r="F173" s="36" t="s">
        <v>39</v>
      </c>
      <c r="G173" s="36" t="str">
        <f>VLOOKUP(C173,[1]表!$D:$I,6,0)</f>
        <v>依提木孔镇</v>
      </c>
      <c r="H173" s="37" t="s">
        <v>582</v>
      </c>
      <c r="I173" s="35" t="s">
        <v>55</v>
      </c>
      <c r="J173" s="51">
        <v>15</v>
      </c>
      <c r="K173" s="52">
        <v>1125</v>
      </c>
      <c r="L173" s="52">
        <f t="shared" si="16"/>
        <v>1070</v>
      </c>
      <c r="M173" s="52">
        <f t="shared" si="14"/>
        <v>1070</v>
      </c>
      <c r="N173" s="52">
        <v>1070</v>
      </c>
      <c r="O173" s="52"/>
      <c r="P173" s="52"/>
      <c r="Q173" s="52"/>
      <c r="R173" s="52"/>
      <c r="S173" s="52"/>
      <c r="T173" s="52"/>
      <c r="U173" s="52"/>
      <c r="V173" s="52"/>
      <c r="W173" s="35">
        <v>932.835577</v>
      </c>
      <c r="X173" s="57">
        <f t="shared" si="17"/>
        <v>0.87180895046729</v>
      </c>
      <c r="Y173" s="36" t="s">
        <v>42</v>
      </c>
      <c r="Z173" s="78">
        <v>1</v>
      </c>
      <c r="AA173" s="83" t="s">
        <v>576</v>
      </c>
      <c r="AB173" s="79" t="s">
        <v>56</v>
      </c>
      <c r="AC173" s="80" t="s">
        <v>45</v>
      </c>
      <c r="AD173" s="81"/>
      <c r="AE173" s="54"/>
      <c r="AF173" s="54"/>
      <c r="AG173" s="54"/>
    </row>
    <row r="174" s="6" customFormat="1" ht="52" customHeight="1" spans="1:33">
      <c r="A174" s="33">
        <v>168</v>
      </c>
      <c r="B174" s="39" t="s">
        <v>583</v>
      </c>
      <c r="C174" s="35" t="s">
        <v>584</v>
      </c>
      <c r="D174" s="35" t="s">
        <v>37</v>
      </c>
      <c r="E174" s="35" t="s">
        <v>193</v>
      </c>
      <c r="F174" s="36" t="s">
        <v>39</v>
      </c>
      <c r="G174" s="36" t="str">
        <f>VLOOKUP(C174,[1]表!$D:$I,6,0)</f>
        <v>依提木孔镇亚勒古孜巴格（7）村</v>
      </c>
      <c r="H174" s="37" t="s">
        <v>194</v>
      </c>
      <c r="I174" s="35" t="s">
        <v>104</v>
      </c>
      <c r="J174" s="51">
        <v>2</v>
      </c>
      <c r="K174" s="52">
        <v>100</v>
      </c>
      <c r="L174" s="52">
        <f t="shared" si="16"/>
        <v>100</v>
      </c>
      <c r="M174" s="52">
        <f t="shared" si="14"/>
        <v>100</v>
      </c>
      <c r="N174" s="52">
        <v>100</v>
      </c>
      <c r="O174" s="52"/>
      <c r="P174" s="52"/>
      <c r="Q174" s="52"/>
      <c r="R174" s="52"/>
      <c r="S174" s="52"/>
      <c r="T174" s="52"/>
      <c r="U174" s="52"/>
      <c r="V174" s="52"/>
      <c r="W174" s="35">
        <v>95.59</v>
      </c>
      <c r="X174" s="57">
        <f t="shared" si="17"/>
        <v>0.9559</v>
      </c>
      <c r="Y174" s="36" t="s">
        <v>42</v>
      </c>
      <c r="Z174" s="78">
        <v>1</v>
      </c>
      <c r="AA174" s="83" t="s">
        <v>576</v>
      </c>
      <c r="AB174" s="79" t="s">
        <v>195</v>
      </c>
      <c r="AC174" s="80" t="s">
        <v>45</v>
      </c>
      <c r="AD174" s="81"/>
      <c r="AE174" s="54"/>
      <c r="AF174" s="54"/>
      <c r="AG174" s="54"/>
    </row>
    <row r="175" s="6" customFormat="1" ht="52" customHeight="1" spans="1:33">
      <c r="A175" s="33">
        <v>169</v>
      </c>
      <c r="B175" s="34" t="s">
        <v>585</v>
      </c>
      <c r="C175" s="35" t="s">
        <v>586</v>
      </c>
      <c r="D175" s="35" t="s">
        <v>64</v>
      </c>
      <c r="E175" s="35" t="s">
        <v>200</v>
      </c>
      <c r="F175" s="36" t="s">
        <v>39</v>
      </c>
      <c r="G175" s="36" t="str">
        <f>VLOOKUP(C175,[1]表!$D:$I,6,0)</f>
        <v>依提木孔镇</v>
      </c>
      <c r="H175" s="38" t="s">
        <v>587</v>
      </c>
      <c r="I175" s="53" t="s">
        <v>55</v>
      </c>
      <c r="J175" s="51">
        <v>5.5</v>
      </c>
      <c r="K175" s="52">
        <v>395</v>
      </c>
      <c r="L175" s="52">
        <f t="shared" si="16"/>
        <v>395</v>
      </c>
      <c r="M175" s="52">
        <f t="shared" si="14"/>
        <v>395</v>
      </c>
      <c r="N175" s="52"/>
      <c r="O175" s="52">
        <v>395</v>
      </c>
      <c r="P175" s="52"/>
      <c r="Q175" s="52"/>
      <c r="R175" s="52"/>
      <c r="S175" s="52"/>
      <c r="T175" s="52"/>
      <c r="U175" s="52"/>
      <c r="V175" s="52"/>
      <c r="W175" s="35">
        <v>314.734637</v>
      </c>
      <c r="X175" s="57">
        <f t="shared" si="17"/>
        <v>0.796796549367089</v>
      </c>
      <c r="Y175" s="36" t="s">
        <v>42</v>
      </c>
      <c r="Z175" s="78">
        <v>1</v>
      </c>
      <c r="AA175" s="83" t="s">
        <v>576</v>
      </c>
      <c r="AB175" s="79" t="s">
        <v>203</v>
      </c>
      <c r="AC175" s="80" t="s">
        <v>45</v>
      </c>
      <c r="AD175" s="81"/>
      <c r="AE175" s="54"/>
      <c r="AF175" s="54"/>
      <c r="AG175" s="54"/>
    </row>
    <row r="176" s="6" customFormat="1" ht="52" customHeight="1" spans="1:33">
      <c r="A176" s="33">
        <v>170</v>
      </c>
      <c r="B176" s="34" t="s">
        <v>588</v>
      </c>
      <c r="C176" s="35" t="s">
        <v>589</v>
      </c>
      <c r="D176" s="35" t="s">
        <v>37</v>
      </c>
      <c r="E176" s="35" t="s">
        <v>48</v>
      </c>
      <c r="F176" s="36" t="s">
        <v>39</v>
      </c>
      <c r="G176" s="36" t="str">
        <f>VLOOKUP(C176,[1]表!$D:$I,6,0)</f>
        <v>依提木孔镇</v>
      </c>
      <c r="H176" s="38" t="s">
        <v>590</v>
      </c>
      <c r="I176" s="53" t="s">
        <v>50</v>
      </c>
      <c r="J176" s="51">
        <v>2380</v>
      </c>
      <c r="K176" s="52">
        <v>428.4</v>
      </c>
      <c r="L176" s="52">
        <f t="shared" si="16"/>
        <v>410</v>
      </c>
      <c r="M176" s="52">
        <f t="shared" si="14"/>
        <v>410</v>
      </c>
      <c r="N176" s="52">
        <v>410</v>
      </c>
      <c r="O176" s="52"/>
      <c r="P176" s="52"/>
      <c r="Q176" s="52"/>
      <c r="R176" s="52"/>
      <c r="S176" s="52"/>
      <c r="T176" s="52"/>
      <c r="U176" s="52"/>
      <c r="V176" s="52"/>
      <c r="W176" s="35">
        <v>346.480142</v>
      </c>
      <c r="X176" s="57">
        <f t="shared" si="17"/>
        <v>0.845073517073171</v>
      </c>
      <c r="Y176" s="36" t="s">
        <v>42</v>
      </c>
      <c r="Z176" s="78">
        <v>1</v>
      </c>
      <c r="AA176" s="83" t="s">
        <v>576</v>
      </c>
      <c r="AB176" s="79" t="s">
        <v>71</v>
      </c>
      <c r="AC176" s="80" t="s">
        <v>45</v>
      </c>
      <c r="AD176" s="81"/>
      <c r="AE176" s="54"/>
      <c r="AF176" s="54"/>
      <c r="AG176" s="54"/>
    </row>
    <row r="177" s="6" customFormat="1" ht="52" customHeight="1" spans="1:33">
      <c r="A177" s="33">
        <v>171</v>
      </c>
      <c r="B177" s="39" t="s">
        <v>577</v>
      </c>
      <c r="C177" s="35" t="s">
        <v>591</v>
      </c>
      <c r="D177" s="35" t="s">
        <v>37</v>
      </c>
      <c r="E177" s="35" t="s">
        <v>48</v>
      </c>
      <c r="F177" s="36" t="s">
        <v>39</v>
      </c>
      <c r="G177" s="36" t="str">
        <f>VLOOKUP(C177,[1]表!$D:$I,6,0)</f>
        <v>依提木孔镇</v>
      </c>
      <c r="H177" s="38" t="s">
        <v>592</v>
      </c>
      <c r="I177" s="53" t="s">
        <v>50</v>
      </c>
      <c r="J177" s="51">
        <v>2750</v>
      </c>
      <c r="K177" s="52">
        <v>395</v>
      </c>
      <c r="L177" s="52">
        <f t="shared" si="16"/>
        <v>380</v>
      </c>
      <c r="M177" s="52">
        <f t="shared" si="14"/>
        <v>380</v>
      </c>
      <c r="N177" s="52">
        <v>380</v>
      </c>
      <c r="O177" s="52"/>
      <c r="P177" s="52"/>
      <c r="Q177" s="52"/>
      <c r="R177" s="52"/>
      <c r="S177" s="52"/>
      <c r="T177" s="52"/>
      <c r="U177" s="52"/>
      <c r="V177" s="52"/>
      <c r="W177" s="35">
        <v>320.995867</v>
      </c>
      <c r="X177" s="57">
        <f t="shared" si="17"/>
        <v>0.844725965789473</v>
      </c>
      <c r="Y177" s="36" t="s">
        <v>42</v>
      </c>
      <c r="Z177" s="78">
        <v>1</v>
      </c>
      <c r="AA177" s="83" t="s">
        <v>576</v>
      </c>
      <c r="AB177" s="79" t="s">
        <v>71</v>
      </c>
      <c r="AC177" s="80" t="s">
        <v>45</v>
      </c>
      <c r="AD177" s="81"/>
      <c r="AE177" s="54"/>
      <c r="AF177" s="54"/>
      <c r="AG177" s="54"/>
    </row>
    <row r="178" ht="75" spans="1:31">
      <c r="A178" s="33">
        <v>172</v>
      </c>
      <c r="B178" s="39" t="s">
        <v>205</v>
      </c>
      <c r="C178" s="35" t="s">
        <v>593</v>
      </c>
      <c r="D178" s="35" t="s">
        <v>37</v>
      </c>
      <c r="E178" s="35" t="s">
        <v>48</v>
      </c>
      <c r="F178" s="36" t="s">
        <v>39</v>
      </c>
      <c r="G178" s="36" t="str">
        <f>VLOOKUP(C178,[1]表!$D:$I,6,0)</f>
        <v>依提木孔镇</v>
      </c>
      <c r="H178" s="38" t="s">
        <v>594</v>
      </c>
      <c r="I178" s="53" t="s">
        <v>208</v>
      </c>
      <c r="J178" s="51">
        <v>4</v>
      </c>
      <c r="K178" s="90">
        <v>680</v>
      </c>
      <c r="L178" s="52">
        <f t="shared" si="16"/>
        <v>680</v>
      </c>
      <c r="M178" s="52">
        <f t="shared" ref="M178:M192" si="18">SUM(N178:S178)</f>
        <v>680</v>
      </c>
      <c r="N178" s="90">
        <v>680</v>
      </c>
      <c r="O178" s="90"/>
      <c r="P178" s="90"/>
      <c r="Q178" s="90"/>
      <c r="R178" s="90"/>
      <c r="S178" s="90"/>
      <c r="T178" s="90"/>
      <c r="U178" s="90"/>
      <c r="V178" s="90"/>
      <c r="W178" s="35">
        <v>661.14</v>
      </c>
      <c r="X178" s="57">
        <f t="shared" si="17"/>
        <v>0.972264705882353</v>
      </c>
      <c r="Y178" s="91" t="s">
        <v>42</v>
      </c>
      <c r="Z178" s="78">
        <v>1</v>
      </c>
      <c r="AA178" s="83" t="s">
        <v>576</v>
      </c>
      <c r="AB178" s="79" t="s">
        <v>51</v>
      </c>
      <c r="AC178" s="80" t="s">
        <v>45</v>
      </c>
      <c r="AD178" s="90"/>
      <c r="AE178" s="54"/>
    </row>
    <row r="179" ht="56.25" spans="1:31">
      <c r="A179" s="33">
        <v>173</v>
      </c>
      <c r="B179" s="39" t="s">
        <v>573</v>
      </c>
      <c r="C179" s="40" t="s">
        <v>595</v>
      </c>
      <c r="D179" s="35" t="s">
        <v>37</v>
      </c>
      <c r="E179" s="35" t="s">
        <v>48</v>
      </c>
      <c r="F179" s="36" t="s">
        <v>39</v>
      </c>
      <c r="G179" s="36" t="str">
        <f>VLOOKUP(C179,[1]表!$D:$I,6,0)</f>
        <v>依提木孔镇</v>
      </c>
      <c r="H179" s="41" t="s">
        <v>596</v>
      </c>
      <c r="I179" s="35" t="s">
        <v>50</v>
      </c>
      <c r="J179" s="51">
        <v>2200</v>
      </c>
      <c r="K179" s="90">
        <v>390</v>
      </c>
      <c r="L179" s="52">
        <f t="shared" si="16"/>
        <v>390</v>
      </c>
      <c r="M179" s="52">
        <f t="shared" si="18"/>
        <v>390</v>
      </c>
      <c r="N179" s="90">
        <v>390</v>
      </c>
      <c r="O179" s="90"/>
      <c r="P179" s="90"/>
      <c r="Q179" s="90"/>
      <c r="R179" s="90"/>
      <c r="S179" s="90"/>
      <c r="T179" s="90"/>
      <c r="U179" s="90"/>
      <c r="V179" s="90"/>
      <c r="W179" s="35">
        <v>320.867807</v>
      </c>
      <c r="X179" s="57">
        <f t="shared" si="17"/>
        <v>0.822737966666667</v>
      </c>
      <c r="Y179" s="36" t="s">
        <v>42</v>
      </c>
      <c r="Z179" s="78">
        <v>1</v>
      </c>
      <c r="AA179" s="83" t="s">
        <v>576</v>
      </c>
      <c r="AB179" s="79" t="s">
        <v>71</v>
      </c>
      <c r="AC179" s="80" t="s">
        <v>96</v>
      </c>
      <c r="AD179" s="90"/>
      <c r="AE179" s="54"/>
    </row>
    <row r="180" ht="56.25" spans="1:31">
      <c r="A180" s="33">
        <v>174</v>
      </c>
      <c r="B180" s="39" t="s">
        <v>588</v>
      </c>
      <c r="C180" s="40" t="s">
        <v>597</v>
      </c>
      <c r="D180" s="87" t="s">
        <v>37</v>
      </c>
      <c r="E180" s="35" t="s">
        <v>48</v>
      </c>
      <c r="F180" s="36" t="s">
        <v>39</v>
      </c>
      <c r="G180" s="36" t="str">
        <f>VLOOKUP(C180,[1]表!$D:$I,6,0)</f>
        <v>依提木孔镇</v>
      </c>
      <c r="H180" s="88" t="s">
        <v>598</v>
      </c>
      <c r="I180" s="35" t="s">
        <v>50</v>
      </c>
      <c r="J180" s="51">
        <v>2750</v>
      </c>
      <c r="K180" s="90">
        <v>495</v>
      </c>
      <c r="L180" s="52">
        <f t="shared" si="16"/>
        <v>438</v>
      </c>
      <c r="M180" s="52">
        <f t="shared" si="18"/>
        <v>438</v>
      </c>
      <c r="N180" s="90">
        <v>438</v>
      </c>
      <c r="O180" s="90"/>
      <c r="P180" s="90"/>
      <c r="Q180" s="90"/>
      <c r="R180" s="90"/>
      <c r="S180" s="90"/>
      <c r="T180" s="90"/>
      <c r="U180" s="90"/>
      <c r="V180" s="90"/>
      <c r="W180" s="35">
        <v>423.389735</v>
      </c>
      <c r="X180" s="57">
        <f t="shared" si="17"/>
        <v>0.966643230593607</v>
      </c>
      <c r="Y180" s="36" t="s">
        <v>42</v>
      </c>
      <c r="Z180" s="78">
        <v>1</v>
      </c>
      <c r="AA180" s="83" t="s">
        <v>576</v>
      </c>
      <c r="AB180" s="79" t="s">
        <v>71</v>
      </c>
      <c r="AC180" s="80" t="s">
        <v>96</v>
      </c>
      <c r="AD180" s="90"/>
      <c r="AE180" s="54"/>
    </row>
    <row r="181" ht="56.25" spans="1:31">
      <c r="A181" s="33">
        <v>175</v>
      </c>
      <c r="B181" s="34" t="s">
        <v>599</v>
      </c>
      <c r="C181" s="40" t="s">
        <v>600</v>
      </c>
      <c r="D181" s="35" t="s">
        <v>107</v>
      </c>
      <c r="E181" s="35" t="s">
        <v>121</v>
      </c>
      <c r="F181" s="36" t="s">
        <v>39</v>
      </c>
      <c r="G181" s="36" t="str">
        <f>VLOOKUP(C181,[1]表!$D:$I,6,0)</f>
        <v>依提木孔镇14村</v>
      </c>
      <c r="H181" s="42" t="s">
        <v>601</v>
      </c>
      <c r="I181" s="35" t="s">
        <v>55</v>
      </c>
      <c r="J181" s="51">
        <v>5</v>
      </c>
      <c r="K181" s="90">
        <v>398</v>
      </c>
      <c r="L181" s="52">
        <f t="shared" si="16"/>
        <v>398</v>
      </c>
      <c r="M181" s="52">
        <f t="shared" si="18"/>
        <v>398</v>
      </c>
      <c r="N181" s="90">
        <v>398</v>
      </c>
      <c r="O181" s="90"/>
      <c r="P181" s="90"/>
      <c r="Q181" s="90"/>
      <c r="R181" s="90"/>
      <c r="S181" s="90"/>
      <c r="T181" s="90"/>
      <c r="U181" s="90"/>
      <c r="V181" s="90"/>
      <c r="W181" s="35">
        <v>335.008224</v>
      </c>
      <c r="X181" s="57">
        <f t="shared" si="17"/>
        <v>0.841729206030151</v>
      </c>
      <c r="Y181" s="36" t="s">
        <v>42</v>
      </c>
      <c r="Z181" s="78">
        <v>1</v>
      </c>
      <c r="AA181" s="83" t="s">
        <v>576</v>
      </c>
      <c r="AB181" s="79" t="s">
        <v>56</v>
      </c>
      <c r="AC181" s="80" t="s">
        <v>96</v>
      </c>
      <c r="AD181" s="90"/>
      <c r="AE181" s="54"/>
    </row>
    <row r="182" ht="112.5" spans="1:31">
      <c r="A182" s="33">
        <v>176</v>
      </c>
      <c r="B182" s="34" t="s">
        <v>602</v>
      </c>
      <c r="C182" s="35" t="s">
        <v>603</v>
      </c>
      <c r="D182" s="35" t="s">
        <v>107</v>
      </c>
      <c r="E182" s="35" t="s">
        <v>85</v>
      </c>
      <c r="F182" s="36" t="s">
        <v>39</v>
      </c>
      <c r="G182" s="36" t="str">
        <f>VLOOKUP(C182,[1]表!$D:$I,6,0)</f>
        <v>依提木孔镇16村、17村、29村、25村、26村</v>
      </c>
      <c r="H182" s="38" t="s">
        <v>604</v>
      </c>
      <c r="I182" s="35" t="s">
        <v>41</v>
      </c>
      <c r="J182" s="51">
        <v>13149</v>
      </c>
      <c r="K182" s="90">
        <v>260</v>
      </c>
      <c r="L182" s="52">
        <f t="shared" si="16"/>
        <v>260</v>
      </c>
      <c r="M182" s="52">
        <f t="shared" si="18"/>
        <v>260</v>
      </c>
      <c r="N182" s="90">
        <v>260</v>
      </c>
      <c r="O182" s="90"/>
      <c r="P182" s="90"/>
      <c r="Q182" s="90"/>
      <c r="R182" s="90"/>
      <c r="S182" s="90"/>
      <c r="T182" s="90"/>
      <c r="U182" s="90"/>
      <c r="V182" s="90"/>
      <c r="W182" s="35">
        <v>221.629256</v>
      </c>
      <c r="X182" s="57">
        <f t="shared" si="17"/>
        <v>0.852420215384615</v>
      </c>
      <c r="Y182" s="36" t="s">
        <v>42</v>
      </c>
      <c r="Z182" s="78">
        <v>1</v>
      </c>
      <c r="AA182" s="83" t="s">
        <v>576</v>
      </c>
      <c r="AB182" s="79" t="s">
        <v>87</v>
      </c>
      <c r="AC182" s="80" t="s">
        <v>130</v>
      </c>
      <c r="AD182" s="90"/>
      <c r="AE182" s="54"/>
    </row>
    <row r="183" ht="40.5" spans="1:31">
      <c r="A183" s="33">
        <v>177</v>
      </c>
      <c r="B183" s="34" t="s">
        <v>605</v>
      </c>
      <c r="C183" s="35" t="s">
        <v>606</v>
      </c>
      <c r="D183" s="35" t="s">
        <v>107</v>
      </c>
      <c r="E183" s="89" t="s">
        <v>319</v>
      </c>
      <c r="F183" s="36" t="s">
        <v>39</v>
      </c>
      <c r="G183" s="36" t="str">
        <f>VLOOKUP(C183,[1]表!$D:$I,6,0)</f>
        <v>玉叶镇玉叶村</v>
      </c>
      <c r="H183" s="38" t="s">
        <v>607</v>
      </c>
      <c r="I183" s="35" t="s">
        <v>182</v>
      </c>
      <c r="J183" s="51">
        <v>377</v>
      </c>
      <c r="K183" s="90">
        <v>565</v>
      </c>
      <c r="L183" s="52">
        <f t="shared" si="16"/>
        <v>565</v>
      </c>
      <c r="M183" s="52">
        <f t="shared" si="18"/>
        <v>565</v>
      </c>
      <c r="N183" s="90">
        <v>565</v>
      </c>
      <c r="O183" s="90"/>
      <c r="P183" s="90"/>
      <c r="Q183" s="90"/>
      <c r="R183" s="90"/>
      <c r="S183" s="90"/>
      <c r="T183" s="90"/>
      <c r="U183" s="90"/>
      <c r="V183" s="90"/>
      <c r="W183" s="35">
        <v>286.87844</v>
      </c>
      <c r="X183" s="57">
        <f t="shared" si="17"/>
        <v>0.507749451327434</v>
      </c>
      <c r="Y183" s="91" t="s">
        <v>123</v>
      </c>
      <c r="Z183" s="78">
        <v>0.6</v>
      </c>
      <c r="AA183" s="46" t="s">
        <v>608</v>
      </c>
      <c r="AB183" s="79" t="s">
        <v>56</v>
      </c>
      <c r="AC183" s="80" t="s">
        <v>130</v>
      </c>
      <c r="AD183" s="90"/>
      <c r="AE183" s="54"/>
    </row>
    <row r="184" ht="60.75" spans="1:31">
      <c r="A184" s="33">
        <v>178</v>
      </c>
      <c r="B184" s="34" t="s">
        <v>609</v>
      </c>
      <c r="C184" s="35" t="s">
        <v>610</v>
      </c>
      <c r="D184" s="35" t="s">
        <v>37</v>
      </c>
      <c r="E184" s="35" t="s">
        <v>446</v>
      </c>
      <c r="F184" s="36" t="s">
        <v>39</v>
      </c>
      <c r="G184" s="36" t="s">
        <v>608</v>
      </c>
      <c r="H184" s="86" t="s">
        <v>611</v>
      </c>
      <c r="I184" s="40" t="s">
        <v>41</v>
      </c>
      <c r="J184" s="40">
        <v>293</v>
      </c>
      <c r="K184" s="90">
        <v>390</v>
      </c>
      <c r="L184" s="52">
        <f t="shared" si="16"/>
        <v>90</v>
      </c>
      <c r="M184" s="52">
        <f t="shared" si="18"/>
        <v>90</v>
      </c>
      <c r="N184" s="90">
        <v>90</v>
      </c>
      <c r="O184" s="90"/>
      <c r="P184" s="90"/>
      <c r="Q184" s="90"/>
      <c r="R184" s="90"/>
      <c r="S184" s="90"/>
      <c r="T184" s="90"/>
      <c r="U184" s="90"/>
      <c r="V184" s="90"/>
      <c r="W184" s="35">
        <v>0</v>
      </c>
      <c r="X184" s="57">
        <f t="shared" si="17"/>
        <v>0</v>
      </c>
      <c r="Y184" s="91" t="s">
        <v>123</v>
      </c>
      <c r="Z184" s="78">
        <v>0</v>
      </c>
      <c r="AA184" s="46" t="s">
        <v>608</v>
      </c>
      <c r="AB184" s="79" t="s">
        <v>56</v>
      </c>
      <c r="AC184" s="80" t="s">
        <v>296</v>
      </c>
      <c r="AD184" s="90"/>
      <c r="AE184" s="54"/>
    </row>
    <row r="185" ht="75" spans="1:31">
      <c r="A185" s="33">
        <v>179</v>
      </c>
      <c r="B185" s="34" t="s">
        <v>612</v>
      </c>
      <c r="C185" s="35" t="s">
        <v>613</v>
      </c>
      <c r="D185" s="35" t="s">
        <v>37</v>
      </c>
      <c r="E185" s="35" t="s">
        <v>48</v>
      </c>
      <c r="F185" s="36" t="s">
        <v>39</v>
      </c>
      <c r="G185" s="36" t="str">
        <f>VLOOKUP(C185,[1]表!$D:$I,6,0)</f>
        <v>洛克乡</v>
      </c>
      <c r="H185" s="38" t="s">
        <v>614</v>
      </c>
      <c r="I185" s="35" t="s">
        <v>615</v>
      </c>
      <c r="J185" s="51">
        <v>5.41</v>
      </c>
      <c r="K185" s="90">
        <v>207</v>
      </c>
      <c r="L185" s="52">
        <f t="shared" si="16"/>
        <v>207</v>
      </c>
      <c r="M185" s="52">
        <f t="shared" si="18"/>
        <v>207</v>
      </c>
      <c r="N185" s="90">
        <v>207</v>
      </c>
      <c r="O185" s="90"/>
      <c r="P185" s="90"/>
      <c r="Q185" s="90"/>
      <c r="R185" s="90"/>
      <c r="S185" s="90"/>
      <c r="T185" s="90"/>
      <c r="U185" s="90"/>
      <c r="V185" s="90"/>
      <c r="W185" s="35">
        <v>191.818</v>
      </c>
      <c r="X185" s="57">
        <f t="shared" si="17"/>
        <v>0.926657004830918</v>
      </c>
      <c r="Y185" s="91" t="s">
        <v>42</v>
      </c>
      <c r="Z185" s="78">
        <v>1</v>
      </c>
      <c r="AA185" s="83" t="s">
        <v>141</v>
      </c>
      <c r="AB185" s="79" t="s">
        <v>56</v>
      </c>
      <c r="AC185" s="80" t="s">
        <v>96</v>
      </c>
      <c r="AD185" s="90"/>
      <c r="AE185" s="54"/>
    </row>
    <row r="186" ht="56.25" spans="1:31">
      <c r="A186" s="33">
        <v>180</v>
      </c>
      <c r="B186" s="34" t="s">
        <v>616</v>
      </c>
      <c r="C186" s="35" t="s">
        <v>617</v>
      </c>
      <c r="D186" s="35" t="s">
        <v>37</v>
      </c>
      <c r="E186" s="35" t="s">
        <v>48</v>
      </c>
      <c r="F186" s="36" t="s">
        <v>39</v>
      </c>
      <c r="G186" s="36" t="str">
        <f>VLOOKUP(C186,[1]表!$D:$I,6,0)</f>
        <v>宗朗乡</v>
      </c>
      <c r="H186" s="37" t="s">
        <v>618</v>
      </c>
      <c r="I186" s="35" t="s">
        <v>50</v>
      </c>
      <c r="J186" s="51">
        <v>2450</v>
      </c>
      <c r="K186" s="90">
        <v>441</v>
      </c>
      <c r="L186" s="52">
        <f t="shared" si="16"/>
        <v>420</v>
      </c>
      <c r="M186" s="52">
        <f t="shared" si="18"/>
        <v>420</v>
      </c>
      <c r="N186" s="90">
        <v>420</v>
      </c>
      <c r="O186" s="90"/>
      <c r="P186" s="90"/>
      <c r="Q186" s="90"/>
      <c r="R186" s="90"/>
      <c r="S186" s="90"/>
      <c r="T186" s="90"/>
      <c r="U186" s="90"/>
      <c r="V186" s="90"/>
      <c r="W186" s="35">
        <v>398.229842</v>
      </c>
      <c r="X186" s="57">
        <f t="shared" si="17"/>
        <v>0.94816629047619</v>
      </c>
      <c r="Y186" s="91" t="s">
        <v>42</v>
      </c>
      <c r="Z186" s="78">
        <v>1</v>
      </c>
      <c r="AA186" s="83" t="s">
        <v>619</v>
      </c>
      <c r="AB186" s="79" t="s">
        <v>71</v>
      </c>
      <c r="AC186" s="80" t="s">
        <v>45</v>
      </c>
      <c r="AD186" s="90"/>
      <c r="AE186" s="54"/>
    </row>
    <row r="187" ht="37.5" spans="1:31">
      <c r="A187" s="33">
        <v>181</v>
      </c>
      <c r="B187" s="34" t="s">
        <v>620</v>
      </c>
      <c r="C187" s="35" t="s">
        <v>621</v>
      </c>
      <c r="D187" s="35" t="s">
        <v>37</v>
      </c>
      <c r="E187" s="35" t="s">
        <v>48</v>
      </c>
      <c r="F187" s="36" t="s">
        <v>39</v>
      </c>
      <c r="G187" s="36" t="str">
        <f>VLOOKUP(C187,[1]表!$D:$I,6,0)</f>
        <v>宗朗乡</v>
      </c>
      <c r="H187" s="37" t="s">
        <v>622</v>
      </c>
      <c r="I187" s="35" t="s">
        <v>50</v>
      </c>
      <c r="J187" s="51">
        <v>4110</v>
      </c>
      <c r="K187" s="90">
        <v>616.5</v>
      </c>
      <c r="L187" s="52">
        <f t="shared" si="16"/>
        <v>590</v>
      </c>
      <c r="M187" s="52">
        <f t="shared" si="18"/>
        <v>590</v>
      </c>
      <c r="N187" s="90">
        <v>590</v>
      </c>
      <c r="O187" s="90"/>
      <c r="P187" s="90"/>
      <c r="Q187" s="90"/>
      <c r="R187" s="90"/>
      <c r="S187" s="90"/>
      <c r="T187" s="90"/>
      <c r="U187" s="90"/>
      <c r="V187" s="90"/>
      <c r="W187" s="35">
        <v>531.725966</v>
      </c>
      <c r="X187" s="57">
        <f t="shared" si="17"/>
        <v>0.901230450847458</v>
      </c>
      <c r="Y187" s="35" t="s">
        <v>42</v>
      </c>
      <c r="Z187" s="78">
        <v>1</v>
      </c>
      <c r="AA187" s="83" t="s">
        <v>619</v>
      </c>
      <c r="AB187" s="79" t="s">
        <v>71</v>
      </c>
      <c r="AC187" s="80" t="s">
        <v>45</v>
      </c>
      <c r="AD187" s="90"/>
      <c r="AE187" s="54"/>
    </row>
    <row r="188" ht="56.25" spans="1:31">
      <c r="A188" s="33">
        <v>182</v>
      </c>
      <c r="B188" s="34" t="s">
        <v>623</v>
      </c>
      <c r="C188" s="35" t="s">
        <v>624</v>
      </c>
      <c r="D188" s="35" t="s">
        <v>37</v>
      </c>
      <c r="E188" s="35" t="s">
        <v>74</v>
      </c>
      <c r="F188" s="36" t="s">
        <v>39</v>
      </c>
      <c r="G188" s="36" t="str">
        <f>VLOOKUP(C188,[1]表!$D:$I,6,0)</f>
        <v>宗朗乡3村</v>
      </c>
      <c r="H188" s="37" t="s">
        <v>625</v>
      </c>
      <c r="I188" s="35" t="s">
        <v>76</v>
      </c>
      <c r="J188" s="51">
        <v>2</v>
      </c>
      <c r="K188" s="90">
        <v>395</v>
      </c>
      <c r="L188" s="52">
        <f t="shared" si="16"/>
        <v>375</v>
      </c>
      <c r="M188" s="52">
        <f t="shared" si="18"/>
        <v>375</v>
      </c>
      <c r="N188" s="90">
        <v>375</v>
      </c>
      <c r="O188" s="90"/>
      <c r="P188" s="90"/>
      <c r="Q188" s="90"/>
      <c r="R188" s="90"/>
      <c r="S188" s="90"/>
      <c r="T188" s="90"/>
      <c r="U188" s="90"/>
      <c r="V188" s="90"/>
      <c r="W188" s="35">
        <v>350.315318</v>
      </c>
      <c r="X188" s="57">
        <f t="shared" si="17"/>
        <v>0.934174181333333</v>
      </c>
      <c r="Y188" s="91" t="s">
        <v>42</v>
      </c>
      <c r="Z188" s="78">
        <v>1</v>
      </c>
      <c r="AA188" s="83" t="s">
        <v>619</v>
      </c>
      <c r="AB188" s="79" t="s">
        <v>44</v>
      </c>
      <c r="AC188" s="80" t="s">
        <v>45</v>
      </c>
      <c r="AD188" s="90"/>
      <c r="AE188" s="54"/>
    </row>
    <row r="189" ht="37.5" spans="1:31">
      <c r="A189" s="33">
        <v>183</v>
      </c>
      <c r="B189" s="34" t="s">
        <v>626</v>
      </c>
      <c r="C189" s="35" t="s">
        <v>627</v>
      </c>
      <c r="D189" s="35" t="s">
        <v>37</v>
      </c>
      <c r="E189" s="35" t="s">
        <v>48</v>
      </c>
      <c r="F189" s="36" t="s">
        <v>39</v>
      </c>
      <c r="G189" s="36" t="str">
        <f>VLOOKUP(C189,[1]表!$D:$I,6,0)</f>
        <v>宗朗乡</v>
      </c>
      <c r="H189" s="38" t="s">
        <v>628</v>
      </c>
      <c r="I189" s="53" t="s">
        <v>55</v>
      </c>
      <c r="J189" s="51">
        <v>6.3</v>
      </c>
      <c r="K189" s="90">
        <v>472.5</v>
      </c>
      <c r="L189" s="52">
        <f t="shared" si="16"/>
        <v>465</v>
      </c>
      <c r="M189" s="52">
        <f t="shared" si="18"/>
        <v>465</v>
      </c>
      <c r="N189" s="90"/>
      <c r="O189" s="90"/>
      <c r="P189" s="90">
        <v>465</v>
      </c>
      <c r="Q189" s="90"/>
      <c r="R189" s="90"/>
      <c r="S189" s="90"/>
      <c r="T189" s="90"/>
      <c r="U189" s="90"/>
      <c r="V189" s="90"/>
      <c r="W189" s="35">
        <v>451.972341</v>
      </c>
      <c r="X189" s="57">
        <f t="shared" si="17"/>
        <v>0.971983529032258</v>
      </c>
      <c r="Y189" s="91" t="s">
        <v>42</v>
      </c>
      <c r="Z189" s="78">
        <v>1</v>
      </c>
      <c r="AA189" s="83" t="s">
        <v>619</v>
      </c>
      <c r="AB189" s="79" t="s">
        <v>91</v>
      </c>
      <c r="AC189" s="80" t="s">
        <v>45</v>
      </c>
      <c r="AD189" s="90"/>
      <c r="AE189" s="54"/>
    </row>
    <row r="190" ht="37.5" spans="1:31">
      <c r="A190" s="33">
        <v>184</v>
      </c>
      <c r="B190" s="34" t="s">
        <v>629</v>
      </c>
      <c r="C190" s="35" t="s">
        <v>630</v>
      </c>
      <c r="D190" s="35" t="s">
        <v>64</v>
      </c>
      <c r="E190" s="35" t="s">
        <v>200</v>
      </c>
      <c r="F190" s="36" t="s">
        <v>39</v>
      </c>
      <c r="G190" s="36" t="str">
        <f>VLOOKUP(C190,[1]表!$D:$I,6,0)</f>
        <v>宗朗乡</v>
      </c>
      <c r="H190" s="38" t="s">
        <v>631</v>
      </c>
      <c r="I190" s="53" t="s">
        <v>55</v>
      </c>
      <c r="J190" s="51">
        <v>5.6</v>
      </c>
      <c r="K190" s="90">
        <v>392</v>
      </c>
      <c r="L190" s="52">
        <f t="shared" si="16"/>
        <v>392</v>
      </c>
      <c r="M190" s="52">
        <f t="shared" si="18"/>
        <v>392</v>
      </c>
      <c r="N190" s="90"/>
      <c r="O190" s="90">
        <v>392</v>
      </c>
      <c r="P190" s="90"/>
      <c r="Q190" s="90"/>
      <c r="R190" s="90"/>
      <c r="S190" s="90"/>
      <c r="T190" s="90"/>
      <c r="U190" s="90"/>
      <c r="V190" s="90"/>
      <c r="W190" s="35">
        <v>379.532074</v>
      </c>
      <c r="X190" s="57">
        <f t="shared" si="17"/>
        <v>0.96819406632653</v>
      </c>
      <c r="Y190" s="91" t="s">
        <v>42</v>
      </c>
      <c r="Z190" s="78">
        <v>1</v>
      </c>
      <c r="AA190" s="83" t="s">
        <v>619</v>
      </c>
      <c r="AB190" s="79" t="s">
        <v>203</v>
      </c>
      <c r="AC190" s="80" t="s">
        <v>45</v>
      </c>
      <c r="AD190" s="90"/>
      <c r="AE190" s="54"/>
    </row>
    <row r="191" ht="56.25" spans="1:31">
      <c r="A191" s="33">
        <v>185</v>
      </c>
      <c r="B191" s="34" t="s">
        <v>632</v>
      </c>
      <c r="C191" s="35" t="s">
        <v>633</v>
      </c>
      <c r="D191" s="35" t="s">
        <v>37</v>
      </c>
      <c r="E191" s="35" t="s">
        <v>446</v>
      </c>
      <c r="F191" s="36" t="s">
        <v>39</v>
      </c>
      <c r="G191" s="36" t="str">
        <f>VLOOKUP(C191,[1]表!$D:$I,6,0)</f>
        <v>宗朗乡3村</v>
      </c>
      <c r="H191" s="38" t="s">
        <v>634</v>
      </c>
      <c r="I191" s="35" t="s">
        <v>182</v>
      </c>
      <c r="J191" s="51">
        <v>1</v>
      </c>
      <c r="K191" s="90">
        <v>395</v>
      </c>
      <c r="L191" s="52">
        <f t="shared" si="16"/>
        <v>395</v>
      </c>
      <c r="M191" s="52">
        <f t="shared" si="18"/>
        <v>395</v>
      </c>
      <c r="N191" s="90">
        <v>395</v>
      </c>
      <c r="O191" s="90"/>
      <c r="P191" s="90"/>
      <c r="Q191" s="90"/>
      <c r="R191" s="90"/>
      <c r="S191" s="90"/>
      <c r="T191" s="90"/>
      <c r="U191" s="90"/>
      <c r="V191" s="90"/>
      <c r="W191" s="35">
        <v>391.3139</v>
      </c>
      <c r="X191" s="57">
        <f t="shared" si="17"/>
        <v>0.990668101265823</v>
      </c>
      <c r="Y191" s="91" t="s">
        <v>42</v>
      </c>
      <c r="Z191" s="78">
        <v>1</v>
      </c>
      <c r="AA191" s="83" t="s">
        <v>619</v>
      </c>
      <c r="AB191" s="79" t="s">
        <v>44</v>
      </c>
      <c r="AC191" s="80" t="s">
        <v>96</v>
      </c>
      <c r="AD191" s="90"/>
      <c r="AE191" s="54"/>
    </row>
    <row r="192" ht="75" spans="1:31">
      <c r="A192" s="33">
        <v>186</v>
      </c>
      <c r="B192" s="34" t="s">
        <v>635</v>
      </c>
      <c r="C192" s="35" t="s">
        <v>636</v>
      </c>
      <c r="D192" s="35" t="s">
        <v>37</v>
      </c>
      <c r="E192" s="35" t="s">
        <v>48</v>
      </c>
      <c r="F192" s="36" t="s">
        <v>39</v>
      </c>
      <c r="G192" s="36" t="s">
        <v>637</v>
      </c>
      <c r="H192" s="38" t="s">
        <v>638</v>
      </c>
      <c r="I192" s="53" t="s">
        <v>50</v>
      </c>
      <c r="J192" s="51">
        <v>1000</v>
      </c>
      <c r="K192" s="90">
        <v>280</v>
      </c>
      <c r="L192" s="52">
        <f t="shared" si="16"/>
        <v>183.852275</v>
      </c>
      <c r="M192" s="52">
        <f t="shared" si="18"/>
        <v>183.852275</v>
      </c>
      <c r="N192" s="90">
        <v>183.852275</v>
      </c>
      <c r="O192" s="90"/>
      <c r="P192" s="90"/>
      <c r="Q192" s="90"/>
      <c r="R192" s="90"/>
      <c r="S192" s="90"/>
      <c r="T192" s="90"/>
      <c r="U192" s="90"/>
      <c r="V192" s="90"/>
      <c r="W192" s="35">
        <v>179.482704</v>
      </c>
      <c r="X192" s="57">
        <f t="shared" si="17"/>
        <v>0.97623325030925</v>
      </c>
      <c r="Y192" s="35" t="s">
        <v>42</v>
      </c>
      <c r="Z192" s="78">
        <v>1</v>
      </c>
      <c r="AA192" s="83" t="s">
        <v>134</v>
      </c>
      <c r="AB192" s="79" t="s">
        <v>56</v>
      </c>
      <c r="AC192" s="80"/>
      <c r="AD192" s="90"/>
      <c r="AE192" s="54"/>
    </row>
  </sheetData>
  <mergeCells count="26">
    <mergeCell ref="A1:V1"/>
    <mergeCell ref="A2:F2"/>
    <mergeCell ref="L3:V3"/>
    <mergeCell ref="M4:S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4:L5"/>
    <mergeCell ref="T4:T5"/>
    <mergeCell ref="U4:U5"/>
    <mergeCell ref="V4:V5"/>
    <mergeCell ref="W3:W5"/>
    <mergeCell ref="X3:X5"/>
    <mergeCell ref="AA3:AA5"/>
    <mergeCell ref="AB3:AB5"/>
    <mergeCell ref="AC3:AC5"/>
    <mergeCell ref="AD3:AD5"/>
    <mergeCell ref="Y3:Z4"/>
  </mergeCells>
  <conditionalFormatting sqref="C51">
    <cfRule type="duplicateValues" dxfId="0" priority="1"/>
  </conditionalFormatting>
  <dataValidations count="4">
    <dataValidation allowBlank="1" showInputMessage="1" showErrorMessage="1" sqref="D79 D127 D148:D174 D176:D181 D183:D184"/>
    <dataValidation type="list" allowBlank="1" showErrorMessage="1" sqref="E86" errorStyle="information">
      <formula1>"种植业基地,小型农田水利设施建设,农产品仓储保险冷链基础设施建设,养殖业基地,农业社会化服务,产业科技服务,休闲农业与乡村旅游,产业园（区）,市场建设和农村物流,小额贷款贴息,享受“雨露计划+”职业教育补助,帮扶车间（特色手工基地）建设,公益性岗位,技能培训,农村污水治理,农村供水保障设施建设,农村道路建设（通村路、通户路、小型桥梁等）,其他,基础设施配套,垃圾处理,项目管理费,项目子类型"</formula1>
    </dataValidation>
    <dataValidation type="list" allowBlank="1" showInputMessage="1" showErrorMessage="1" sqref="F145 F151:F152 F154:F156 F167:F174">
      <formula1>"新建,改建,扩建"</formula1>
    </dataValidation>
    <dataValidation type="list" allowBlank="1" showInputMessage="1" showErrorMessage="1" sqref="E183">
      <formula1>INDIRECT(D183)</formula1>
    </dataValidation>
  </dataValidations>
  <pageMargins left="0.629861111111111" right="0.629861111111111" top="0.590277777777778" bottom="0.590277777777778" header="0.5" footer="0.393055555555556"/>
  <pageSetup paperSize="9" scale="37" fitToHeight="0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S590" sqref="S590"/>
    </sheetView>
  </sheetViews>
  <sheetFormatPr defaultColWidth="9" defaultRowHeight="13.5"/>
  <cols>
    <col min="1" max="1" width="114.5" style="1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宝宝</dc:creator>
  <cp:lastModifiedBy>×÷+－</cp:lastModifiedBy>
  <dcterms:created xsi:type="dcterms:W3CDTF">2022-10-27T08:04:00Z</dcterms:created>
  <dcterms:modified xsi:type="dcterms:W3CDTF">2025-11-11T05:18:13Z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92B374867B194401BE3AA58856A20D43_13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