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2" activeTab="2"/>
  </bookViews>
  <sheets>
    <sheet name="2026年项目提取 (第一批)" sheetId="12" state="hidden" r:id="rId1"/>
    <sheet name="2026年项目提取 (第一批) (2)" sheetId="13" state="hidden" r:id="rId2"/>
    <sheet name="2026年项目提取（第一批）" sheetId="14" r:id="rId3"/>
  </sheets>
  <definedNames>
    <definedName name="_xlnm._FilterDatabase" localSheetId="1" hidden="1">'2026年项目提取 (第一批) (2)'!$A$6:$Z$29</definedName>
    <definedName name="_xlnm._FilterDatabase" localSheetId="2" hidden="1">'2026年项目提取（第一批）'!$A$6:$Z$29</definedName>
    <definedName name="_xlnm._FilterDatabase" localSheetId="0" hidden="1">'2026年项目提取 (第一批)'!$A$6:$Z$30</definedName>
    <definedName name="项目管理费">#REF!</definedName>
    <definedName name="巩固三保障成果">#REF!</definedName>
    <definedName name="易地搬迁后扶">#REF!</definedName>
    <definedName name="其他">#REF!</definedName>
    <definedName name="就业项目">#REF!</definedName>
    <definedName name="乡村建设行动">#REF!</definedName>
    <definedName name="产业发展">#REF!</definedName>
    <definedName name="_xlnm.Print_Titles" localSheetId="0">'2026年项目提取 (第一批)'!$3:$6</definedName>
    <definedName name="_xlnm.Print_Titles" localSheetId="1">'2026年项目提取 (第一批) (2)'!$3:$6</definedName>
    <definedName name="_xlnm.Print_Titles" localSheetId="2">'2026年项目提取（第一批）'!$3:$6</definedName>
  </definedNames>
  <calcPr calcId="144525"/>
</workbook>
</file>

<file path=xl/sharedStrings.xml><?xml version="1.0" encoding="utf-8"?>
<sst xmlns="http://schemas.openxmlformats.org/spreadsheetml/2006/main" count="756" uniqueCount="201">
  <si>
    <t>叶城县2026年第一批自治区财政衔接推进乡村振兴补助资金（常态化帮扶资金）项目计划</t>
  </si>
  <si>
    <t>填报单位：叶城县农业农村局</t>
  </si>
  <si>
    <t>序号</t>
  </si>
  <si>
    <t>项目库
编号</t>
  </si>
  <si>
    <t>项目名称</t>
  </si>
  <si>
    <t>二级项目类别</t>
  </si>
  <si>
    <t>项目子类型</t>
  </si>
  <si>
    <t>建设
性质</t>
  </si>
  <si>
    <t>建设地点</t>
  </si>
  <si>
    <t>建设内容</t>
  </si>
  <si>
    <t>项目总投资（万元）</t>
  </si>
  <si>
    <t>本次安排资金（万元）</t>
  </si>
  <si>
    <t>资金来源（万元）</t>
  </si>
  <si>
    <t>建设单位</t>
  </si>
  <si>
    <t>责任人</t>
  </si>
  <si>
    <t>主管单位</t>
  </si>
  <si>
    <t>备注</t>
  </si>
  <si>
    <t>衔接资金</t>
  </si>
  <si>
    <t>地方政府一般债券资金</t>
  </si>
  <si>
    <t>地县资金</t>
  </si>
  <si>
    <t>其他资金（社会资金、帮扶资金等）</t>
  </si>
  <si>
    <t>小计</t>
  </si>
  <si>
    <t>巩固拓展和乡村振兴</t>
  </si>
  <si>
    <t>以工代赈</t>
  </si>
  <si>
    <t>少数民族发展</t>
  </si>
  <si>
    <t>欠发达国有农场</t>
  </si>
  <si>
    <t>欠发达国有林场</t>
  </si>
  <si>
    <t>欠发达国有牧场</t>
  </si>
  <si>
    <t>中央</t>
  </si>
  <si>
    <t>自治区</t>
  </si>
  <si>
    <t>合计</t>
  </si>
  <si>
    <t>一</t>
  </si>
  <si>
    <t>产业发展</t>
  </si>
  <si>
    <t>ycx2026039</t>
  </si>
  <si>
    <t>叶城县2026年巴仁乡核桃产业林果高产园建设项目</t>
  </si>
  <si>
    <t>种植业基地</t>
  </si>
  <si>
    <t>新建</t>
  </si>
  <si>
    <t>巴仁乡1村、2村、7村、9村</t>
  </si>
  <si>
    <t>项目总投资：104万元
建设内容：实施核桃高产园1040亩，每亩补助1000元，其中修剪等专业化服务补助150元/亩,石硫合剂和涂白剂补助100元/亩,购买腐烂病（果腐抗)、蚜虫药剂(蚍虫啉）、红蜘蛛药剂（螨泰克）、青虫药剂（高效氯氰菊酯）等药剂750元/亩。</t>
  </si>
  <si>
    <t>巴仁乡</t>
  </si>
  <si>
    <t>曾恭勤</t>
  </si>
  <si>
    <t>县核桃产业发展中心</t>
  </si>
  <si>
    <t>张丽萍</t>
  </si>
  <si>
    <t>叶城县2026年吐古其乡核桃产业林果高产园建设项目</t>
  </si>
  <si>
    <t>吐古其乡2村、7村、9村、10村</t>
  </si>
  <si>
    <t>项目总投资：200万元
建设内容：实施核桃高产园2000亩，每亩补助1000元，其中修剪等专业化服务补助150元/亩,石硫合剂和涂白剂补助100元/亩,购买腐烂病（果腐抗)、蚜虫药剂(蚍虫啉）、红蜘蛛药剂（螨泰克）、青虫药剂（高效氯氰菊酯）等药剂750元/亩。</t>
  </si>
  <si>
    <t>吐古其乡</t>
  </si>
  <si>
    <t>木合塔尔·麦合木提</t>
  </si>
  <si>
    <t>ycx2026048</t>
  </si>
  <si>
    <t>叶城县2026年伯西热克镇防沙苗木基地建设项目</t>
  </si>
  <si>
    <t>伯西热克镇2村</t>
  </si>
  <si>
    <t>项目总投资：350万元。
建设内容：在伯西热克镇2村建设防沙苗木基地一座，对约600亩土地平整换填、铺设管网、沉砂池及相关附属设施，培育种植防沙治沙苗木等。</t>
  </si>
  <si>
    <t>伯西热克镇</t>
  </si>
  <si>
    <t>武进邹</t>
  </si>
  <si>
    <t>县林业和草原局</t>
  </si>
  <si>
    <t>张未瀚</t>
  </si>
  <si>
    <t>ycx2026056</t>
  </si>
  <si>
    <t>叶城县2026年巴仁乡红薯种薯保存库建设项目</t>
  </si>
  <si>
    <t>巴仁乡7村</t>
  </si>
  <si>
    <t>项目总投资：680万
建设内容：新建红薯种薯保存库3000平方米，修建桥涵1座，配套250KVA箱式变压器，配套加湿及温控设备等附属设施。</t>
  </si>
  <si>
    <t>县农业技术推广站</t>
  </si>
  <si>
    <t>吴勇</t>
  </si>
  <si>
    <t>ycx2026154</t>
  </si>
  <si>
    <t>叶城县2026年江格勒斯乡农事服务中心建设项目</t>
  </si>
  <si>
    <t>农业社会化服务</t>
  </si>
  <si>
    <t>江格勒斯乡16村</t>
  </si>
  <si>
    <t>项目总投资：600万元
建设内容：新建1座库房、2座农机维修钢棚、厂区围墙，硬化场地约10000平方米并配套水电等附属设施。</t>
  </si>
  <si>
    <t>江格勒斯乡</t>
  </si>
  <si>
    <t>陈传波</t>
  </si>
  <si>
    <t>县农业农村机械化发展服务中心</t>
  </si>
  <si>
    <t>朱大超</t>
  </si>
  <si>
    <t>ycx2026149</t>
  </si>
  <si>
    <t>叶城县2026年江格勒斯乡农业产业基础设施建设项目</t>
  </si>
  <si>
    <t>江格勒斯乡21村</t>
  </si>
  <si>
    <r>
      <rPr>
        <sz val="28"/>
        <rFont val="仿宋"/>
        <charset val="134"/>
      </rPr>
      <t>项目总投资：430万元。
建设内容：在江格勒斯乡21村建设1.5万立方米沉砂池1座，配套85平方米泵房1座，建设1m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/s防渗渠1公里，160KW变压器1台，铺设管道10公里及相关附属设施。</t>
    </r>
  </si>
  <si>
    <t>县水利局</t>
  </si>
  <si>
    <t>王平</t>
  </si>
  <si>
    <t>ycx2026015</t>
  </si>
  <si>
    <t>叶城县2026年洛克乡种植业基地配套建设（二期）项目</t>
  </si>
  <si>
    <t>洛克乡11村、12村</t>
  </si>
  <si>
    <r>
      <rPr>
        <sz val="28"/>
        <rFont val="仿宋"/>
        <charset val="134"/>
      </rPr>
      <t>项目总投资：340万元
建设内容：新建0.3-0.9m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/s防渗渠4.05公里及配套。</t>
    </r>
  </si>
  <si>
    <t>洛克乡</t>
  </si>
  <si>
    <t>张海龙</t>
  </si>
  <si>
    <t>ycx2026028</t>
  </si>
  <si>
    <t>叶城县2026年白杨镇种植业基地配套建设（二期）项目</t>
  </si>
  <si>
    <t>白杨镇13村、14村</t>
  </si>
  <si>
    <r>
      <rPr>
        <sz val="28"/>
        <rFont val="仿宋"/>
        <charset val="134"/>
      </rPr>
      <t>项目总投资：935万元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/s防渗渠11公里及配套。</t>
    </r>
  </si>
  <si>
    <t>白杨镇</t>
  </si>
  <si>
    <t>王雪强</t>
  </si>
  <si>
    <t>ycx2026182</t>
  </si>
  <si>
    <t>叶城县2026年购置液氮储罐及配套设施项目</t>
  </si>
  <si>
    <t>养殖业基地</t>
  </si>
  <si>
    <t>畜牧园区</t>
  </si>
  <si>
    <t>项目总投资：35万元
建设内容：为畜牧园区购置10立方大口径液氮储存罐，给各乡镇黄牛品种改良站和点位供给液氮，用于品种改良。</t>
  </si>
  <si>
    <t>县畜牧兽医站</t>
  </si>
  <si>
    <t>西尔艾力·依比布拉</t>
  </si>
  <si>
    <t>县农业农村局</t>
  </si>
  <si>
    <t>张纯妮</t>
  </si>
  <si>
    <t>ycx2026183</t>
  </si>
  <si>
    <t>叶城县2026年铁提乡小型畜牧养殖棚圈建设项目</t>
  </si>
  <si>
    <t>铁提乡3村、10村、12村</t>
  </si>
  <si>
    <t>项目总投资：600万元
建设内容：建设4座标准化肉牛养殖棚圈，每座800㎡，为每座棚圈配套饲草料库、青贮窖、堆粪场、防疫诊疗消毒等附属配套设施。</t>
  </si>
  <si>
    <t>铁提乡</t>
  </si>
  <si>
    <t>王东</t>
  </si>
  <si>
    <t>ycx2026080</t>
  </si>
  <si>
    <t>叶城县2026年畜牧兽医服务点配套设施提升项目</t>
  </si>
  <si>
    <t>乌夏巴什镇、宗朗乡、洛克乡、夏合甫乡、依提木孔镇</t>
  </si>
  <si>
    <t>项目总投资:450万元
建设内容：完善9个畜牧兽医《六点合一》服务点，采购显微镜、B超、采精器、开阔器等人工授精设备9套。</t>
  </si>
  <si>
    <t>ycx2026087</t>
  </si>
  <si>
    <t>叶城县2026年河园镇商铺建设项目</t>
  </si>
  <si>
    <t>市场建设和农村物流</t>
  </si>
  <si>
    <t>金果镇10村</t>
  </si>
  <si>
    <t>项目总投资：2200万元，本次安排资金780万元。
建设内容：建设商铺8000平方米，配套水电等基础设施。</t>
  </si>
  <si>
    <t>河园镇</t>
  </si>
  <si>
    <t>黄林</t>
  </si>
  <si>
    <t>县委组织部、县住建局</t>
  </si>
  <si>
    <t>姚永硕、辜永亮</t>
  </si>
  <si>
    <t>中央资金安排1420万元</t>
  </si>
  <si>
    <t>二</t>
  </si>
  <si>
    <t>就业增收项目</t>
  </si>
  <si>
    <t>ycx2026091</t>
  </si>
  <si>
    <t>叶城县2026年农村道路管护人员补助</t>
  </si>
  <si>
    <t>就业项目</t>
  </si>
  <si>
    <t>公益性岗位</t>
  </si>
  <si>
    <t>叶城县各乡镇（区）</t>
  </si>
  <si>
    <t>项目总投资：1894.8万元
建设内容：农村道路日常养护补助资金项目，为1579名护路员发放补贴，每人1000元/月。</t>
  </si>
  <si>
    <t>县交通局</t>
  </si>
  <si>
    <t>朱辽荣</t>
  </si>
  <si>
    <t>ycx2026093</t>
  </si>
  <si>
    <t>叶城县2026年跨省就业一次性交通补助</t>
  </si>
  <si>
    <t>交通费补助</t>
  </si>
  <si>
    <t>项目总投资：300万元
建设内容：为1500名跨省稳定就业3个月以上务工人员发放一次性交通补助，每人不超过2000元。对黑龙江省、吉林省、辽宁省、广东省、海南省、广西壮族自治区、山东省、江苏省、安徽省、上海市、浙江省、江西省、福建省务工人员给予2000元的交通补助；对北京市、天津市、河北省、山西省、内蒙古自治区、河南省、湖北省、湖南省、重庆市、贵州省、四川省、云南省、西藏自治区、陕西省、甘肃省、青海省、宁夏回族自治区务工人员给予1800元的交通补助。</t>
  </si>
  <si>
    <t>县人社局</t>
  </si>
  <si>
    <t>刘立魁</t>
  </si>
  <si>
    <t>ycx2026094</t>
  </si>
  <si>
    <t>叶城县2026年疆内跨地州市（含兵团）就业一次性交通补助</t>
  </si>
  <si>
    <t>项目总投资：736.2万元
建设内容：为7362名疆内跨地州市（含兵团）稳定就业3个月以上务工人员发放一次性交通补助，每人不超过1000元。对乌鲁木齐市、昌吉州、石河子市、塔城地区、阿勒泰地区、博尔塔拉蒙古自治州、伊犁州、吐鲁番市、哈密地区、克拉玛依市务工人员给予1000元的交通补助；对和田地区、克孜勒苏柯尔克孜自治州、阿克苏地区、巴音郭楞蒙古自治州务工人员给予800元的交通补助。</t>
  </si>
  <si>
    <t>三</t>
  </si>
  <si>
    <t>乡村建设行动</t>
  </si>
  <si>
    <t>ycx2026100</t>
  </si>
  <si>
    <t>叶城县2026年白杨镇人居环境整治项目</t>
  </si>
  <si>
    <t>农村道路建设（通村路、通户路、小型桥梁等）</t>
  </si>
  <si>
    <t>白杨镇10村、12村、3村</t>
  </si>
  <si>
    <t>项目总投资：410万元
建设内容：硬化道路16000平方米及附属配套。</t>
  </si>
  <si>
    <t>ycx2026097</t>
  </si>
  <si>
    <t>叶城县2026年阿克塔什镇农业废弃物站建设项目</t>
  </si>
  <si>
    <t>农村垃圾治理</t>
  </si>
  <si>
    <t>阿克塔什镇2村</t>
  </si>
  <si>
    <t>项目总投资：550万元
建设内容：在阿克塔什镇2村新建1000平方米农业废弃物处理站，配备10吨航吊，购置两套日处理80吨的农业废弃物处理设备，并同步完善室外配套附属设施。</t>
  </si>
  <si>
    <t>阿克塔什镇</t>
  </si>
  <si>
    <t>金森</t>
  </si>
  <si>
    <t>县住建局</t>
  </si>
  <si>
    <t>辜永亮</t>
  </si>
  <si>
    <t>ycx2026104</t>
  </si>
  <si>
    <t>叶城县2026年乌吉热克乡产业道路建设项目</t>
  </si>
  <si>
    <t>乌吉热克乡18村</t>
  </si>
  <si>
    <t>项目总投资：200万元。
建设内容：在乌吉热克乡18村改扩建道路约13500平方米，配套相关附属设施。</t>
  </si>
  <si>
    <t>乌吉热克乡</t>
  </si>
  <si>
    <t>李晓倩</t>
  </si>
  <si>
    <t>ycx2026185</t>
  </si>
  <si>
    <t>叶城县2026年洛克乡1村畜牧产业灌溉工程建设项目</t>
  </si>
  <si>
    <t>农村供水保障设施建设</t>
  </si>
  <si>
    <t>洛克乡1村</t>
  </si>
  <si>
    <t>项目总投资：300万元
建设内容：新建1座沉砂池、1座泵房，铺设主管网11km及配套附属设施。</t>
  </si>
  <si>
    <t>ycx2026184</t>
  </si>
  <si>
    <t>叶城县2026年夏合甫乡农村便民桥梁建设项目</t>
  </si>
  <si>
    <t>夏合甫乡14村、16村、17村</t>
  </si>
  <si>
    <t>项目总投资：100万元
建设内容：改建盖板桥3座，其中14村盖板涵1-3米钢筋混凝盖板、涵长18米，16村盖板涵1-1.5钢筋混凝土盖板、涵长8米，17村盖板涵1–1.2钢筋混凝土盖板、涵长6米。</t>
  </si>
  <si>
    <t>夏合甫乡</t>
  </si>
  <si>
    <t>王友川</t>
  </si>
  <si>
    <t>项目总投资：2300万元，本次安排资金780万元。
建设内容：建设商铺8000平方米，配套水电等基础设施。</t>
  </si>
  <si>
    <t>阿克塔什镇7村</t>
  </si>
  <si>
    <t>项目总投资：550万元
建设内容：在阿克塔什镇7村新建1000平方米农业废弃物处理站，配备10吨航吊，购置两套日处理80吨的农业废弃物处理设备，并同步完善室外配套附属设施。</t>
  </si>
  <si>
    <t>ycx2026187</t>
  </si>
  <si>
    <t>叶城县2026年洛克乡道路建设项目</t>
  </si>
  <si>
    <t>改建</t>
  </si>
  <si>
    <t>洛克乡5村、10村</t>
  </si>
  <si>
    <t>项目总投资：950万元，本次安排资金485万元。
建设内容：改扩建宽6米道路23.18公里，并配套相关附属设施。</t>
  </si>
  <si>
    <t>县交通运输局</t>
  </si>
  <si>
    <t>新增</t>
  </si>
  <si>
    <t>行业监管单位</t>
  </si>
  <si>
    <t>叶城县2026年巴仁乡核桃产业林果示范园建设项目</t>
  </si>
  <si>
    <t>项目总投资：104万元
建设内容：实施核桃高产园1040亩，每亩补助1000元，其中修剪等专业化服务补助250元/亩,购买腐烂病（果腐抗)、蚜虫药剂(蚍虫啉）、红蜘蛛药剂（螨泰克）、青虫药剂（高效氯氰菊酯）等药剂及化肥等750元/亩。</t>
  </si>
  <si>
    <t>叶城县2026年吐古其乡核桃产业林果示范园建设项目</t>
  </si>
  <si>
    <t>项目总投资：200万元
建设内容：实施核桃示范园2000亩。计划对示范园开展专业化管理，并对复合肥、尿素及病虫害药剂等物资进行补助，补助标准为每亩1000元。其中，专业化服务补助250元/亩，主要包括修剪、病虫害防治等；复合肥、尿素及病虫害药剂补助750元/亩。</t>
  </si>
  <si>
    <t>伯西热克镇18村</t>
  </si>
  <si>
    <t>项目总投资：350万元。
建设内容：在伯西热克镇18村建设防沙苗木基地一座，培育温室大棚5座5000㎡，修建沉砂池1座，配套100亩地铺设管网及相关附属设施，培育种植防沙治沙苗木等。</t>
  </si>
  <si>
    <t>项目总投资：680万元
建设内容：新建红薯种薯保存库3000平方米，修建桥涵1座，配套250KVA箱式变压器，配套加湿及温控设备等附属设施。</t>
  </si>
  <si>
    <t>县园艺站</t>
  </si>
  <si>
    <t>付雷</t>
  </si>
  <si>
    <r>
      <rPr>
        <sz val="28"/>
        <rFont val="仿宋"/>
        <charset val="134"/>
      </rPr>
      <t>项目总投资：565万元，本次安排资金430万元。
建设内容：在江格勒斯乡21村建设1.5万立方米沉砂池1座，配套85平方米泵房1座，建设0.5m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/s防渗渠1公里，200KW变压器1台，铺设管道3.61公里及相关附属设施。</t>
    </r>
  </si>
  <si>
    <t>叶城县2026年洛克乡种植业基地（二期）配套建设项目</t>
  </si>
  <si>
    <r>
      <rPr>
        <sz val="28"/>
        <rFont val="仿宋"/>
        <charset val="134"/>
      </rPr>
      <t>项目总投资：384万元，</t>
    </r>
    <r>
      <rPr>
        <sz val="28"/>
        <color rgb="FFFF0000"/>
        <rFont val="仿宋"/>
        <charset val="134"/>
      </rPr>
      <t>本次安排资金375万元</t>
    </r>
    <r>
      <rPr>
        <sz val="28"/>
        <rFont val="仿宋"/>
        <charset val="134"/>
      </rPr>
      <t xml:space="preserve">
建设内容：新建0.3-0.9m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/s防渗渠4.5公里及配套。</t>
    </r>
  </si>
  <si>
    <r>
      <rPr>
        <sz val="28"/>
        <rFont val="仿宋"/>
        <charset val="134"/>
      </rPr>
      <t>项目总投资：980万元，本次安排资金935万元
建设内容：新建0.2-1m</t>
    </r>
    <r>
      <rPr>
        <sz val="28"/>
        <rFont val="宋体"/>
        <charset val="134"/>
      </rPr>
      <t>³</t>
    </r>
    <r>
      <rPr>
        <sz val="28"/>
        <rFont val="仿宋"/>
        <charset val="134"/>
      </rPr>
      <t>/s防渗渠11公里及配套。</t>
    </r>
  </si>
  <si>
    <t>江格勒斯乡、宗朗乡、洛克乡、夏合甫乡、依提木孔镇</t>
  </si>
  <si>
    <t>叶城县2026年河园镇一二三产业融合发展及乡村旅游设施配套建设项目</t>
  </si>
  <si>
    <t>项目总投资：2200万元，本次安排资金780万元。
建设内容：新建商贸综合体，建筑面积7000平方米（包含沿街商铺、农副产品展销区、特色餐饮区、电商服务中心、创业孵化空间等），占地面积2000平方米；多功能集散广场占地面积2000平方米，并配套基础设施工程。</t>
  </si>
  <si>
    <t>叶城县2026年跨省就业一次性交通补贴</t>
  </si>
  <si>
    <t>白杨镇3村、10村、12村</t>
  </si>
  <si>
    <t>叶城县2026年洛克乡1村畜牧产业灌溉及供水工程</t>
  </si>
  <si>
    <t>项目总投资：300万元
建设内容：本项目新建 PVC-M及PE管道总计16km及配套附属设施。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</si>
</sst>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 "/>
    <numFmt numFmtId="177" formatCode="0.00_ "/>
  </numFmts>
  <fonts count="34">
    <font>
      <sz val="12"/>
      <color theme="1"/>
      <name val="等线"/>
      <charset val="134"/>
      <scheme val="minor"/>
    </font>
    <font>
      <b/>
      <sz val="11"/>
      <name val="方正小标宋_GBK"/>
      <charset val="134"/>
    </font>
    <font>
      <sz val="26"/>
      <name val="方正小标宋_GBK"/>
      <charset val="134"/>
    </font>
    <font>
      <b/>
      <sz val="26"/>
      <name val="宋体"/>
      <charset val="134"/>
    </font>
    <font>
      <b/>
      <sz val="28"/>
      <name val="仿宋"/>
      <charset val="134"/>
    </font>
    <font>
      <sz val="28"/>
      <name val="仿宋"/>
      <charset val="134"/>
    </font>
    <font>
      <sz val="11"/>
      <name val="宋体"/>
      <charset val="134"/>
    </font>
    <font>
      <sz val="14"/>
      <name val="宋体"/>
      <charset val="134"/>
    </font>
    <font>
      <sz val="12"/>
      <name val="等线"/>
      <charset val="134"/>
      <scheme val="minor"/>
    </font>
    <font>
      <b/>
      <sz val="36"/>
      <name val="方正小标宋_GBK"/>
      <charset val="134"/>
    </font>
    <font>
      <b/>
      <sz val="26"/>
      <name val="黑体"/>
      <charset val="134"/>
    </font>
    <font>
      <sz val="28"/>
      <color rgb="FF000000"/>
      <name val="仿宋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0"/>
      <color theme="10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006100"/>
      <name val="等线"/>
      <charset val="0"/>
      <scheme val="minor"/>
    </font>
    <font>
      <sz val="28"/>
      <name val="宋体"/>
      <charset val="134"/>
    </font>
    <font>
      <sz val="28"/>
      <color rgb="FFFF0000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8" fillId="23" borderId="13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5" borderId="10" applyNumberFormat="0" applyFont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29" fillId="14" borderId="13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left" wrapText="1"/>
    </xf>
    <xf numFmtId="0" fontId="6" fillId="0" borderId="0" xfId="0" applyNumberFormat="1" applyFont="1" applyFill="1" applyAlignment="1">
      <alignment horizontal="left" wrapText="1"/>
    </xf>
    <xf numFmtId="0" fontId="6" fillId="0" borderId="0" xfId="0" applyNumberFormat="1" applyFont="1" applyFill="1" applyAlignment="1">
      <alignment horizontal="center" wrapText="1"/>
    </xf>
    <xf numFmtId="177" fontId="6" fillId="0" borderId="0" xfId="0" applyNumberFormat="1" applyFont="1" applyFill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Border="1">
      <alignment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0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 wrapText="1"/>
    </xf>
    <xf numFmtId="0" fontId="9" fillId="0" borderId="0" xfId="0" applyNumberFormat="1" applyFont="1" applyFill="1" applyAlignment="1">
      <alignment horizontal="center" vertical="center"/>
    </xf>
    <xf numFmtId="0" fontId="9" fillId="0" borderId="0" xfId="0" applyNumberFormat="1" applyFont="1" applyFill="1" applyAlignment="1">
      <alignment vertical="center"/>
    </xf>
    <xf numFmtId="177" fontId="9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177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5" xfId="0" applyNumberFormat="1" applyFont="1" applyFill="1" applyBorder="1" applyAlignment="1" applyProtection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177" fontId="10" fillId="0" borderId="3" xfId="0" applyNumberFormat="1" applyFont="1" applyFill="1" applyBorder="1" applyAlignment="1" applyProtection="1">
      <alignment horizontal="center" vertical="center" wrapText="1"/>
    </xf>
    <xf numFmtId="177" fontId="10" fillId="0" borderId="4" xfId="0" applyNumberFormat="1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10" fillId="0" borderId="6" xfId="0" applyNumberFormat="1" applyFont="1" applyFill="1" applyBorder="1" applyAlignment="1" applyProtection="1">
      <alignment horizontal="center" vertical="center" wrapText="1"/>
    </xf>
    <xf numFmtId="177" fontId="10" fillId="0" borderId="6" xfId="0" applyNumberFormat="1" applyFont="1" applyFill="1" applyBorder="1" applyAlignment="1" applyProtection="1">
      <alignment horizontal="center" vertical="center" wrapText="1"/>
    </xf>
    <xf numFmtId="0" fontId="10" fillId="0" borderId="6" xfId="0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27</xdr:row>
      <xdr:rowOff>0</xdr:rowOff>
    </xdr:from>
    <xdr:to>
      <xdr:col>7</xdr:col>
      <xdr:colOff>9525</xdr:colOff>
      <xdr:row>27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5387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35229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24</xdr:row>
      <xdr:rowOff>0</xdr:rowOff>
    </xdr:from>
    <xdr:to>
      <xdr:col>7</xdr:col>
      <xdr:colOff>9525</xdr:colOff>
      <xdr:row>24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47828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0</xdr:row>
      <xdr:rowOff>10160</xdr:rowOff>
    </xdr:to>
    <xdr:pic>
      <xdr:nvPicPr>
        <xdr:cNvPr id="9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0</xdr:row>
      <xdr:rowOff>10160</xdr:rowOff>
    </xdr:to>
    <xdr:pic>
      <xdr:nvPicPr>
        <xdr:cNvPr id="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9525</xdr:colOff>
      <xdr:row>21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38760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9525</xdr:colOff>
      <xdr:row>19</xdr:row>
      <xdr:rowOff>10160</xdr:rowOff>
    </xdr:to>
    <xdr:pic>
      <xdr:nvPicPr>
        <xdr:cNvPr id="3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35229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10160</xdr:rowOff>
    </xdr:to>
    <xdr:pic>
      <xdr:nvPicPr>
        <xdr:cNvPr id="5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7</xdr:col>
      <xdr:colOff>9525</xdr:colOff>
      <xdr:row>21</xdr:row>
      <xdr:rowOff>10160</xdr:rowOff>
    </xdr:to>
    <xdr:pic>
      <xdr:nvPicPr>
        <xdr:cNvPr id="16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38760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27</xdr:row>
      <xdr:rowOff>0</xdr:rowOff>
    </xdr:from>
    <xdr:to>
      <xdr:col>6</xdr:col>
      <xdr:colOff>9525</xdr:colOff>
      <xdr:row>27</xdr:row>
      <xdr:rowOff>10160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53873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10160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76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19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5171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</xdr:colOff>
      <xdr:row>5</xdr:row>
      <xdr:rowOff>10160</xdr:rowOff>
    </xdr:to>
    <xdr:pic>
      <xdr:nvPicPr>
        <xdr:cNvPr id="19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3492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9525</xdr:colOff>
      <xdr:row>2</xdr:row>
      <xdr:rowOff>10160</xdr:rowOff>
    </xdr:to>
    <xdr:pic>
      <xdr:nvPicPr>
        <xdr:cNvPr id="20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701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20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</xdr:colOff>
      <xdr:row>3</xdr:row>
      <xdr:rowOff>10160</xdr:rowOff>
    </xdr:to>
    <xdr:pic>
      <xdr:nvPicPr>
        <xdr:cNvPr id="20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235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0142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10160</xdr:rowOff>
    </xdr:to>
    <xdr:pic>
      <xdr:nvPicPr>
        <xdr:cNvPr id="2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25984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</xdr:colOff>
      <xdr:row>7</xdr:row>
      <xdr:rowOff>10160</xdr:rowOff>
    </xdr:to>
    <xdr:pic>
      <xdr:nvPicPr>
        <xdr:cNvPr id="2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5054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</xdr:colOff>
      <xdr:row>6</xdr:row>
      <xdr:rowOff>10160</xdr:rowOff>
    </xdr:to>
    <xdr:pic>
      <xdr:nvPicPr>
        <xdr:cNvPr id="2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403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25</xdr:row>
      <xdr:rowOff>0</xdr:rowOff>
    </xdr:from>
    <xdr:to>
      <xdr:col>7</xdr:col>
      <xdr:colOff>9525</xdr:colOff>
      <xdr:row>25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49225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9525</xdr:colOff>
      <xdr:row>17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8968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22</xdr:row>
      <xdr:rowOff>0</xdr:rowOff>
    </xdr:from>
    <xdr:to>
      <xdr:col>7</xdr:col>
      <xdr:colOff>9525</xdr:colOff>
      <xdr:row>22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43180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0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0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19</xdr:row>
      <xdr:rowOff>0</xdr:rowOff>
    </xdr:from>
    <xdr:to>
      <xdr:col>6</xdr:col>
      <xdr:colOff>9525</xdr:colOff>
      <xdr:row>19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32499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9525</xdr:colOff>
      <xdr:row>17</xdr:row>
      <xdr:rowOff>10160</xdr:rowOff>
    </xdr:to>
    <xdr:pic>
      <xdr:nvPicPr>
        <xdr:cNvPr id="3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289687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10160</xdr:rowOff>
    </xdr:to>
    <xdr:pic>
      <xdr:nvPicPr>
        <xdr:cNvPr id="5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19</xdr:row>
      <xdr:rowOff>0</xdr:rowOff>
    </xdr:from>
    <xdr:to>
      <xdr:col>7</xdr:col>
      <xdr:colOff>9525</xdr:colOff>
      <xdr:row>19</xdr:row>
      <xdr:rowOff>10160</xdr:rowOff>
    </xdr:to>
    <xdr:pic>
      <xdr:nvPicPr>
        <xdr:cNvPr id="16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32499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25</xdr:row>
      <xdr:rowOff>0</xdr:rowOff>
    </xdr:from>
    <xdr:to>
      <xdr:col>6</xdr:col>
      <xdr:colOff>9525</xdr:colOff>
      <xdr:row>25</xdr:row>
      <xdr:rowOff>10160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0622915" y="49225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10160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76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19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393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</xdr:colOff>
      <xdr:row>5</xdr:row>
      <xdr:rowOff>10160</xdr:rowOff>
    </xdr:to>
    <xdr:pic>
      <xdr:nvPicPr>
        <xdr:cNvPr id="19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3492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9525</xdr:colOff>
      <xdr:row>2</xdr:row>
      <xdr:rowOff>10160</xdr:rowOff>
    </xdr:to>
    <xdr:pic>
      <xdr:nvPicPr>
        <xdr:cNvPr id="20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701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20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</xdr:colOff>
      <xdr:row>3</xdr:row>
      <xdr:rowOff>10160</xdr:rowOff>
    </xdr:to>
    <xdr:pic>
      <xdr:nvPicPr>
        <xdr:cNvPr id="20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2235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8910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10160</xdr:rowOff>
    </xdr:to>
    <xdr:pic>
      <xdr:nvPicPr>
        <xdr:cNvPr id="2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1136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</xdr:colOff>
      <xdr:row>7</xdr:row>
      <xdr:rowOff>10160</xdr:rowOff>
    </xdr:to>
    <xdr:pic>
      <xdr:nvPicPr>
        <xdr:cNvPr id="2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5054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</xdr:colOff>
      <xdr:row>6</xdr:row>
      <xdr:rowOff>10160</xdr:rowOff>
    </xdr:to>
    <xdr:pic>
      <xdr:nvPicPr>
        <xdr:cNvPr id="2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392150" y="403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0</xdr:colOff>
      <xdr:row>26</xdr:row>
      <xdr:rowOff>0</xdr:rowOff>
    </xdr:from>
    <xdr:to>
      <xdr:col>7</xdr:col>
      <xdr:colOff>9525</xdr:colOff>
      <xdr:row>26</xdr:row>
      <xdr:rowOff>10160</xdr:rowOff>
    </xdr:to>
    <xdr:pic>
      <xdr:nvPicPr>
        <xdr:cNvPr id="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5695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18</xdr:row>
      <xdr:rowOff>0</xdr:rowOff>
    </xdr:from>
    <xdr:to>
      <xdr:col>7</xdr:col>
      <xdr:colOff>9525</xdr:colOff>
      <xdr:row>18</xdr:row>
      <xdr:rowOff>10160</xdr:rowOff>
    </xdr:to>
    <xdr:pic>
      <xdr:nvPicPr>
        <xdr:cNvPr id="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3540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23</xdr:row>
      <xdr:rowOff>0</xdr:rowOff>
    </xdr:from>
    <xdr:to>
      <xdr:col>7</xdr:col>
      <xdr:colOff>9525</xdr:colOff>
      <xdr:row>23</xdr:row>
      <xdr:rowOff>10160</xdr:rowOff>
    </xdr:to>
    <xdr:pic>
      <xdr:nvPicPr>
        <xdr:cNvPr id="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50914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9525</xdr:colOff>
      <xdr:row>0</xdr:row>
      <xdr:rowOff>10160</xdr:rowOff>
    </xdr:to>
    <xdr:pic>
      <xdr:nvPicPr>
        <xdr:cNvPr id="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9525</xdr:colOff>
      <xdr:row>0</xdr:row>
      <xdr:rowOff>10160</xdr:rowOff>
    </xdr:to>
    <xdr:pic>
      <xdr:nvPicPr>
        <xdr:cNvPr id="1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35995" y="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9525</xdr:colOff>
      <xdr:row>20</xdr:row>
      <xdr:rowOff>10160</xdr:rowOff>
    </xdr:to>
    <xdr:pic>
      <xdr:nvPicPr>
        <xdr:cNvPr id="2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35995" y="39357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9525</xdr:colOff>
      <xdr:row>18</xdr:row>
      <xdr:rowOff>10160</xdr:rowOff>
    </xdr:to>
    <xdr:pic>
      <xdr:nvPicPr>
        <xdr:cNvPr id="3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35995" y="35407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6</xdr:col>
      <xdr:colOff>9525</xdr:colOff>
      <xdr:row>1</xdr:row>
      <xdr:rowOff>10160</xdr:rowOff>
    </xdr:to>
    <xdr:pic>
      <xdr:nvPicPr>
        <xdr:cNvPr id="58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35995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20</xdr:row>
      <xdr:rowOff>0</xdr:rowOff>
    </xdr:from>
    <xdr:to>
      <xdr:col>7</xdr:col>
      <xdr:colOff>9525</xdr:colOff>
      <xdr:row>20</xdr:row>
      <xdr:rowOff>10160</xdr:rowOff>
    </xdr:to>
    <xdr:pic>
      <xdr:nvPicPr>
        <xdr:cNvPr id="167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393573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26</xdr:row>
      <xdr:rowOff>0</xdr:rowOff>
    </xdr:from>
    <xdr:to>
      <xdr:col>6</xdr:col>
      <xdr:colOff>9525</xdr:colOff>
      <xdr:row>26</xdr:row>
      <xdr:rowOff>10160</xdr:rowOff>
    </xdr:to>
    <xdr:pic>
      <xdr:nvPicPr>
        <xdr:cNvPr id="172" name="图片 17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135995" y="56959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10160</xdr:rowOff>
    </xdr:to>
    <xdr:pic>
      <xdr:nvPicPr>
        <xdr:cNvPr id="178" name="图片 17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276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9525</xdr:colOff>
      <xdr:row>15</xdr:row>
      <xdr:rowOff>10160</xdr:rowOff>
    </xdr:to>
    <xdr:pic>
      <xdr:nvPicPr>
        <xdr:cNvPr id="192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26606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9525</xdr:colOff>
      <xdr:row>5</xdr:row>
      <xdr:rowOff>10160</xdr:rowOff>
    </xdr:to>
    <xdr:pic>
      <xdr:nvPicPr>
        <xdr:cNvPr id="196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34925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2</xdr:row>
      <xdr:rowOff>0</xdr:rowOff>
    </xdr:from>
    <xdr:to>
      <xdr:col>7</xdr:col>
      <xdr:colOff>9525</xdr:colOff>
      <xdr:row>2</xdr:row>
      <xdr:rowOff>10160</xdr:rowOff>
    </xdr:to>
    <xdr:pic>
      <xdr:nvPicPr>
        <xdr:cNvPr id="201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1701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7</xdr:col>
      <xdr:colOff>9525</xdr:colOff>
      <xdr:row>1</xdr:row>
      <xdr:rowOff>10160</xdr:rowOff>
    </xdr:to>
    <xdr:pic>
      <xdr:nvPicPr>
        <xdr:cNvPr id="20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10668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9525</xdr:colOff>
      <xdr:row>3</xdr:row>
      <xdr:rowOff>10160</xdr:rowOff>
    </xdr:to>
    <xdr:pic>
      <xdr:nvPicPr>
        <xdr:cNvPr id="20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22352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13</xdr:row>
      <xdr:rowOff>0</xdr:rowOff>
    </xdr:from>
    <xdr:to>
      <xdr:col>7</xdr:col>
      <xdr:colOff>9525</xdr:colOff>
      <xdr:row>13</xdr:row>
      <xdr:rowOff>10160</xdr:rowOff>
    </xdr:to>
    <xdr:pic>
      <xdr:nvPicPr>
        <xdr:cNvPr id="224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207391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9525</xdr:colOff>
      <xdr:row>10</xdr:row>
      <xdr:rowOff>10160</xdr:rowOff>
    </xdr:to>
    <xdr:pic>
      <xdr:nvPicPr>
        <xdr:cNvPr id="230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119380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9525</xdr:colOff>
      <xdr:row>7</xdr:row>
      <xdr:rowOff>10160</xdr:rowOff>
    </xdr:to>
    <xdr:pic>
      <xdr:nvPicPr>
        <xdr:cNvPr id="233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5054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9525</xdr:colOff>
      <xdr:row>6</xdr:row>
      <xdr:rowOff>10160</xdr:rowOff>
    </xdr:to>
    <xdr:pic>
      <xdr:nvPicPr>
        <xdr:cNvPr id="245" name="图片 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3905230" y="4038600"/>
          <a:ext cx="952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Z30"/>
  <sheetViews>
    <sheetView showZeros="0" zoomScale="55" zoomScaleNormal="55" topLeftCell="H1" workbookViewId="0">
      <pane ySplit="6" topLeftCell="A7" activePane="bottomLeft" state="frozen"/>
      <selection/>
      <selection pane="bottomLeft" activeCell="L6" sqref="$A3:$XFD6"/>
    </sheetView>
  </sheetViews>
  <sheetFormatPr defaultColWidth="9" defaultRowHeight="18.75"/>
  <cols>
    <col min="1" max="1" width="14.8083333333333" style="7" customWidth="1"/>
    <col min="2" max="2" width="13.25" style="8" customWidth="1"/>
    <col min="3" max="3" width="55" style="8" customWidth="1"/>
    <col min="4" max="4" width="17.3083333333333" style="8" customWidth="1"/>
    <col min="5" max="5" width="27.6916666666667" style="8" customWidth="1"/>
    <col min="6" max="6" width="11.35" style="8" customWidth="1"/>
    <col min="7" max="7" width="36.3416666666667" style="8" customWidth="1"/>
    <col min="8" max="8" width="162.883333333333" style="9" customWidth="1"/>
    <col min="9" max="9" width="26.35" style="10" customWidth="1"/>
    <col min="10" max="10" width="25.7666666666667" style="11" customWidth="1"/>
    <col min="11" max="11" width="23.85" style="11" customWidth="1"/>
    <col min="12" max="12" width="22.1166666666667" style="11" customWidth="1"/>
    <col min="13" max="13" width="21.3583333333333" style="12" customWidth="1"/>
    <col min="14" max="14" width="23.5" style="12" hidden="1" customWidth="1"/>
    <col min="15" max="15" width="12.725" style="12" hidden="1" customWidth="1"/>
    <col min="16" max="16" width="18.85" style="8" hidden="1" customWidth="1"/>
    <col min="17" max="19" width="16.15" style="8" hidden="1" customWidth="1"/>
    <col min="20" max="20" width="16.15" style="8" customWidth="1"/>
    <col min="21" max="21" width="22.3083333333333" style="8" hidden="1" customWidth="1"/>
    <col min="22" max="23" width="18.1166666666667" style="8" customWidth="1"/>
    <col min="24" max="24" width="18.1166666666667" style="13" customWidth="1"/>
    <col min="25" max="25" width="18.1166666666667" style="14" customWidth="1"/>
    <col min="26" max="26" width="22.8833333333333" style="13" customWidth="1"/>
    <col min="27" max="27" width="13.375" style="15"/>
    <col min="28" max="28" width="19.625" style="15"/>
    <col min="29" max="16384" width="9" style="15"/>
  </cols>
  <sheetData>
    <row r="1" s="1" customFormat="1" ht="84" customHeight="1" spans="1:26">
      <c r="A1" s="16" t="s">
        <v>0</v>
      </c>
      <c r="B1" s="16"/>
      <c r="C1" s="16"/>
      <c r="D1" s="17"/>
      <c r="E1" s="17"/>
      <c r="F1" s="17"/>
      <c r="G1" s="16"/>
      <c r="H1" s="16"/>
      <c r="I1" s="30"/>
      <c r="J1" s="30"/>
      <c r="K1" s="31"/>
      <c r="L1" s="31"/>
      <c r="M1" s="32"/>
      <c r="N1" s="32"/>
      <c r="O1" s="32"/>
      <c r="P1" s="17"/>
      <c r="Q1" s="17"/>
      <c r="R1" s="17"/>
      <c r="S1" s="17"/>
      <c r="T1" s="17"/>
      <c r="U1" s="17"/>
      <c r="V1" s="17"/>
      <c r="W1" s="17"/>
      <c r="X1" s="16"/>
      <c r="Y1" s="16"/>
      <c r="Z1" s="16"/>
    </row>
    <row r="2" s="2" customFormat="1" ht="50" customHeight="1" spans="1:26">
      <c r="A2" s="18" t="s">
        <v>1</v>
      </c>
      <c r="B2" s="18"/>
      <c r="C2" s="18"/>
      <c r="D2" s="18"/>
      <c r="E2" s="19"/>
      <c r="F2" s="18"/>
      <c r="G2" s="18"/>
      <c r="H2" s="20"/>
      <c r="I2" s="33"/>
      <c r="J2" s="33"/>
      <c r="K2" s="33">
        <f>K7-9927</f>
        <v>0</v>
      </c>
      <c r="L2" s="33"/>
      <c r="M2" s="34"/>
      <c r="N2" s="34"/>
      <c r="O2" s="34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="3" customFormat="1" ht="42" customHeight="1" spans="1:26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35" t="s">
        <v>10</v>
      </c>
      <c r="J3" s="36" t="s">
        <v>11</v>
      </c>
      <c r="K3" s="36" t="s">
        <v>12</v>
      </c>
      <c r="L3" s="36"/>
      <c r="M3" s="37"/>
      <c r="N3" s="37"/>
      <c r="O3" s="37"/>
      <c r="P3" s="21"/>
      <c r="Q3" s="21"/>
      <c r="R3" s="21"/>
      <c r="S3" s="21"/>
      <c r="T3" s="21"/>
      <c r="U3" s="21"/>
      <c r="V3" s="21" t="s">
        <v>13</v>
      </c>
      <c r="W3" s="21" t="s">
        <v>14</v>
      </c>
      <c r="X3" s="21" t="s">
        <v>15</v>
      </c>
      <c r="Y3" s="21" t="s">
        <v>14</v>
      </c>
      <c r="Z3" s="21" t="s">
        <v>16</v>
      </c>
    </row>
    <row r="4" s="3" customFormat="1" ht="42" customHeight="1" spans="1:26">
      <c r="A4" s="21"/>
      <c r="B4" s="21"/>
      <c r="C4" s="21"/>
      <c r="D4" s="21"/>
      <c r="E4" s="21"/>
      <c r="F4" s="21"/>
      <c r="G4" s="21"/>
      <c r="H4" s="21"/>
      <c r="I4" s="38"/>
      <c r="J4" s="36"/>
      <c r="K4" s="36" t="s">
        <v>17</v>
      </c>
      <c r="L4" s="36"/>
      <c r="M4" s="37"/>
      <c r="N4" s="37"/>
      <c r="O4" s="37"/>
      <c r="P4" s="21"/>
      <c r="Q4" s="21"/>
      <c r="R4" s="21"/>
      <c r="S4" s="21" t="s">
        <v>18</v>
      </c>
      <c r="T4" s="21" t="s">
        <v>19</v>
      </c>
      <c r="U4" s="21" t="s">
        <v>20</v>
      </c>
      <c r="V4" s="21"/>
      <c r="W4" s="21"/>
      <c r="X4" s="21"/>
      <c r="Y4" s="21"/>
      <c r="Z4" s="21"/>
    </row>
    <row r="5" s="3" customFormat="1" ht="57" customHeight="1" spans="1:26">
      <c r="A5" s="21"/>
      <c r="B5" s="21"/>
      <c r="C5" s="21"/>
      <c r="D5" s="21"/>
      <c r="E5" s="21"/>
      <c r="F5" s="21"/>
      <c r="G5" s="21"/>
      <c r="H5" s="21"/>
      <c r="I5" s="38"/>
      <c r="J5" s="36"/>
      <c r="K5" s="35" t="s">
        <v>21</v>
      </c>
      <c r="L5" s="39" t="s">
        <v>22</v>
      </c>
      <c r="M5" s="40"/>
      <c r="N5" s="41" t="s">
        <v>23</v>
      </c>
      <c r="O5" s="41" t="s">
        <v>24</v>
      </c>
      <c r="P5" s="42" t="s">
        <v>25</v>
      </c>
      <c r="Q5" s="42" t="s">
        <v>26</v>
      </c>
      <c r="R5" s="42" t="s">
        <v>27</v>
      </c>
      <c r="S5" s="21"/>
      <c r="T5" s="21"/>
      <c r="U5" s="21"/>
      <c r="V5" s="21"/>
      <c r="W5" s="21"/>
      <c r="X5" s="21"/>
      <c r="Y5" s="21"/>
      <c r="Z5" s="21"/>
    </row>
    <row r="6" s="3" customFormat="1" ht="43" customHeight="1" spans="1:26">
      <c r="A6" s="21"/>
      <c r="B6" s="21"/>
      <c r="C6" s="21"/>
      <c r="D6" s="21"/>
      <c r="E6" s="21"/>
      <c r="F6" s="21"/>
      <c r="G6" s="21"/>
      <c r="H6" s="21"/>
      <c r="I6" s="43"/>
      <c r="J6" s="36"/>
      <c r="K6" s="43"/>
      <c r="L6" s="36" t="s">
        <v>28</v>
      </c>
      <c r="M6" s="37" t="s">
        <v>29</v>
      </c>
      <c r="N6" s="44"/>
      <c r="O6" s="44"/>
      <c r="P6" s="45"/>
      <c r="Q6" s="45"/>
      <c r="R6" s="45"/>
      <c r="S6" s="21"/>
      <c r="T6" s="21"/>
      <c r="U6" s="21"/>
      <c r="V6" s="21"/>
      <c r="W6" s="21"/>
      <c r="X6" s="21"/>
      <c r="Y6" s="21"/>
      <c r="Z6" s="21"/>
    </row>
    <row r="7" s="4" customFormat="1" ht="80" customHeight="1" spans="1:26">
      <c r="A7" s="22" t="s">
        <v>30</v>
      </c>
      <c r="B7" s="22"/>
      <c r="C7" s="22"/>
      <c r="D7" s="22"/>
      <c r="E7" s="22"/>
      <c r="F7" s="22"/>
      <c r="G7" s="22"/>
      <c r="H7" s="23">
        <f t="shared" ref="H7:M7" si="0">SUM(H8,H21,H25)</f>
        <v>20</v>
      </c>
      <c r="I7" s="23">
        <f t="shared" si="0"/>
        <v>9995</v>
      </c>
      <c r="J7" s="23">
        <f t="shared" si="0"/>
        <v>9995</v>
      </c>
      <c r="K7" s="23">
        <f t="shared" si="0"/>
        <v>9927</v>
      </c>
      <c r="L7" s="23">
        <f t="shared" si="0"/>
        <v>0</v>
      </c>
      <c r="M7" s="23">
        <f t="shared" si="0"/>
        <v>9927</v>
      </c>
      <c r="N7" s="23">
        <f t="shared" ref="N7:U7" si="1">SUM(N8,N21,N25)</f>
        <v>0</v>
      </c>
      <c r="O7" s="23">
        <f t="shared" si="1"/>
        <v>0</v>
      </c>
      <c r="P7" s="23">
        <f t="shared" si="1"/>
        <v>0</v>
      </c>
      <c r="Q7" s="23">
        <f t="shared" si="1"/>
        <v>0</v>
      </c>
      <c r="R7" s="23">
        <f t="shared" si="1"/>
        <v>0</v>
      </c>
      <c r="S7" s="23">
        <f t="shared" si="1"/>
        <v>0</v>
      </c>
      <c r="T7" s="23">
        <f t="shared" si="1"/>
        <v>68</v>
      </c>
      <c r="U7" s="23">
        <f t="shared" si="1"/>
        <v>0</v>
      </c>
      <c r="V7" s="49"/>
      <c r="W7" s="49"/>
      <c r="X7" s="50"/>
      <c r="Y7" s="50"/>
      <c r="Z7" s="50"/>
    </row>
    <row r="8" s="5" customFormat="1" ht="80" customHeight="1" spans="1:26">
      <c r="A8" s="22" t="s">
        <v>31</v>
      </c>
      <c r="B8" s="24" t="s">
        <v>32</v>
      </c>
      <c r="C8" s="25"/>
      <c r="D8" s="26"/>
      <c r="E8" s="22"/>
      <c r="F8" s="22"/>
      <c r="G8" s="22"/>
      <c r="H8" s="22">
        <v>12</v>
      </c>
      <c r="I8" s="22">
        <f>SUM(I9:I20)</f>
        <v>5504</v>
      </c>
      <c r="J8" s="22">
        <f t="shared" ref="J8:T8" si="2">SUM(J9:J20)</f>
        <v>5504</v>
      </c>
      <c r="K8" s="22">
        <f t="shared" si="2"/>
        <v>5436</v>
      </c>
      <c r="L8" s="22">
        <f t="shared" si="2"/>
        <v>0</v>
      </c>
      <c r="M8" s="22">
        <f t="shared" si="2"/>
        <v>5436</v>
      </c>
      <c r="N8" s="22">
        <f t="shared" si="2"/>
        <v>0</v>
      </c>
      <c r="O8" s="22">
        <f t="shared" si="2"/>
        <v>0</v>
      </c>
      <c r="P8" s="22">
        <f t="shared" si="2"/>
        <v>0</v>
      </c>
      <c r="Q8" s="22">
        <f t="shared" si="2"/>
        <v>0</v>
      </c>
      <c r="R8" s="22">
        <f t="shared" si="2"/>
        <v>0</v>
      </c>
      <c r="S8" s="22">
        <f t="shared" si="2"/>
        <v>0</v>
      </c>
      <c r="T8" s="22">
        <f t="shared" si="2"/>
        <v>68</v>
      </c>
      <c r="U8" s="22">
        <f>SUM(U11:U20)</f>
        <v>0</v>
      </c>
      <c r="V8" s="22"/>
      <c r="W8" s="22"/>
      <c r="X8" s="49"/>
      <c r="Y8" s="49"/>
      <c r="Z8" s="49"/>
    </row>
    <row r="9" s="6" customFormat="1" ht="257" customHeight="1" spans="1:26">
      <c r="A9" s="27">
        <v>1</v>
      </c>
      <c r="B9" s="27" t="s">
        <v>33</v>
      </c>
      <c r="C9" s="27" t="s">
        <v>34</v>
      </c>
      <c r="D9" s="27" t="s">
        <v>32</v>
      </c>
      <c r="E9" s="27" t="s">
        <v>35</v>
      </c>
      <c r="F9" s="27" t="s">
        <v>36</v>
      </c>
      <c r="G9" s="27" t="s">
        <v>37</v>
      </c>
      <c r="H9" s="28" t="s">
        <v>38</v>
      </c>
      <c r="I9" s="46">
        <v>104</v>
      </c>
      <c r="J9" s="46">
        <f t="shared" ref="J9:J19" si="3">SUM(K9,S9,T9,U9)</f>
        <v>104</v>
      </c>
      <c r="K9" s="46">
        <f t="shared" ref="K9:K20" si="4">SUM(L9:R9)</f>
        <v>104</v>
      </c>
      <c r="L9" s="46"/>
      <c r="M9" s="46">
        <v>104</v>
      </c>
      <c r="N9" s="47"/>
      <c r="O9" s="47"/>
      <c r="P9" s="27"/>
      <c r="Q9" s="27"/>
      <c r="R9" s="27"/>
      <c r="S9" s="27"/>
      <c r="T9" s="27"/>
      <c r="U9" s="27"/>
      <c r="V9" s="27" t="s">
        <v>39</v>
      </c>
      <c r="W9" s="27" t="s">
        <v>40</v>
      </c>
      <c r="X9" s="27" t="s">
        <v>41</v>
      </c>
      <c r="Y9" s="27" t="s">
        <v>42</v>
      </c>
      <c r="Z9" s="27"/>
    </row>
    <row r="10" s="6" customFormat="1" ht="257" customHeight="1" spans="1:26">
      <c r="A10" s="27">
        <v>2</v>
      </c>
      <c r="B10" s="27" t="s">
        <v>33</v>
      </c>
      <c r="C10" s="27" t="s">
        <v>43</v>
      </c>
      <c r="D10" s="27" t="s">
        <v>32</v>
      </c>
      <c r="E10" s="27" t="s">
        <v>35</v>
      </c>
      <c r="F10" s="27" t="s">
        <v>36</v>
      </c>
      <c r="G10" s="27" t="s">
        <v>44</v>
      </c>
      <c r="H10" s="28" t="s">
        <v>45</v>
      </c>
      <c r="I10" s="46">
        <v>200</v>
      </c>
      <c r="J10" s="46">
        <f t="shared" si="3"/>
        <v>200</v>
      </c>
      <c r="K10" s="46">
        <f t="shared" si="4"/>
        <v>200</v>
      </c>
      <c r="L10" s="46"/>
      <c r="M10" s="46">
        <v>200</v>
      </c>
      <c r="N10" s="47"/>
      <c r="O10" s="47"/>
      <c r="P10" s="27"/>
      <c r="Q10" s="27"/>
      <c r="R10" s="27"/>
      <c r="S10" s="27"/>
      <c r="T10" s="27"/>
      <c r="U10" s="27"/>
      <c r="V10" s="27" t="s">
        <v>46</v>
      </c>
      <c r="W10" s="27" t="s">
        <v>47</v>
      </c>
      <c r="X10" s="27" t="s">
        <v>41</v>
      </c>
      <c r="Y10" s="27" t="s">
        <v>42</v>
      </c>
      <c r="Z10" s="27"/>
    </row>
    <row r="11" s="6" customFormat="1" ht="198" customHeight="1" spans="1:26">
      <c r="A11" s="27">
        <v>3</v>
      </c>
      <c r="B11" s="27" t="s">
        <v>48</v>
      </c>
      <c r="C11" s="27" t="s">
        <v>49</v>
      </c>
      <c r="D11" s="27" t="s">
        <v>32</v>
      </c>
      <c r="E11" s="27" t="s">
        <v>35</v>
      </c>
      <c r="F11" s="27" t="s">
        <v>36</v>
      </c>
      <c r="G11" s="27" t="s">
        <v>50</v>
      </c>
      <c r="H11" s="28" t="s">
        <v>51</v>
      </c>
      <c r="I11" s="46">
        <v>350</v>
      </c>
      <c r="J11" s="46">
        <f t="shared" si="3"/>
        <v>350</v>
      </c>
      <c r="K11" s="46">
        <f t="shared" si="4"/>
        <v>350</v>
      </c>
      <c r="L11" s="46"/>
      <c r="M11" s="46">
        <v>350</v>
      </c>
      <c r="N11" s="47"/>
      <c r="O11" s="47"/>
      <c r="P11" s="27"/>
      <c r="Q11" s="27"/>
      <c r="R11" s="27"/>
      <c r="S11" s="27"/>
      <c r="T11" s="27"/>
      <c r="U11" s="27"/>
      <c r="V11" s="27" t="s">
        <v>52</v>
      </c>
      <c r="W11" s="27" t="s">
        <v>53</v>
      </c>
      <c r="X11" s="27" t="s">
        <v>54</v>
      </c>
      <c r="Y11" s="27" t="s">
        <v>55</v>
      </c>
      <c r="Z11" s="27"/>
    </row>
    <row r="12" s="6" customFormat="1" ht="198" customHeight="1" spans="1:26">
      <c r="A12" s="27">
        <v>4</v>
      </c>
      <c r="B12" s="27" t="s">
        <v>56</v>
      </c>
      <c r="C12" s="27" t="s">
        <v>57</v>
      </c>
      <c r="D12" s="27" t="s">
        <v>32</v>
      </c>
      <c r="E12" s="27" t="s">
        <v>35</v>
      </c>
      <c r="F12" s="27" t="s">
        <v>36</v>
      </c>
      <c r="G12" s="27" t="s">
        <v>58</v>
      </c>
      <c r="H12" s="28" t="s">
        <v>59</v>
      </c>
      <c r="I12" s="46">
        <v>680</v>
      </c>
      <c r="J12" s="46">
        <f t="shared" si="3"/>
        <v>680</v>
      </c>
      <c r="K12" s="46">
        <f t="shared" si="4"/>
        <v>680</v>
      </c>
      <c r="L12" s="46"/>
      <c r="M12" s="46">
        <v>680</v>
      </c>
      <c r="N12" s="47"/>
      <c r="O12" s="47"/>
      <c r="P12" s="27"/>
      <c r="Q12" s="27"/>
      <c r="R12" s="27"/>
      <c r="S12" s="27"/>
      <c r="T12" s="27"/>
      <c r="U12" s="27"/>
      <c r="V12" s="27" t="s">
        <v>39</v>
      </c>
      <c r="W12" s="27" t="s">
        <v>40</v>
      </c>
      <c r="X12" s="27" t="s">
        <v>60</v>
      </c>
      <c r="Y12" s="27" t="s">
        <v>61</v>
      </c>
      <c r="Z12" s="27"/>
    </row>
    <row r="13" s="6" customFormat="1" ht="198" customHeight="1" spans="1:26">
      <c r="A13" s="27">
        <v>5</v>
      </c>
      <c r="B13" s="27" t="s">
        <v>62</v>
      </c>
      <c r="C13" s="27" t="s">
        <v>63</v>
      </c>
      <c r="D13" s="27" t="s">
        <v>32</v>
      </c>
      <c r="E13" s="27" t="s">
        <v>64</v>
      </c>
      <c r="F13" s="27" t="s">
        <v>36</v>
      </c>
      <c r="G13" s="27" t="s">
        <v>65</v>
      </c>
      <c r="H13" s="28" t="s">
        <v>66</v>
      </c>
      <c r="I13" s="46">
        <v>600</v>
      </c>
      <c r="J13" s="46">
        <f t="shared" si="3"/>
        <v>600</v>
      </c>
      <c r="K13" s="46">
        <f t="shared" si="4"/>
        <v>532</v>
      </c>
      <c r="L13" s="46"/>
      <c r="M13" s="46">
        <v>532</v>
      </c>
      <c r="N13" s="47"/>
      <c r="O13" s="47"/>
      <c r="P13" s="27"/>
      <c r="Q13" s="27"/>
      <c r="R13" s="27"/>
      <c r="S13" s="27"/>
      <c r="T13" s="27">
        <v>68</v>
      </c>
      <c r="U13" s="27"/>
      <c r="V13" s="27" t="s">
        <v>67</v>
      </c>
      <c r="W13" s="27" t="s">
        <v>68</v>
      </c>
      <c r="X13" s="27" t="s">
        <v>69</v>
      </c>
      <c r="Y13" s="27" t="s">
        <v>70</v>
      </c>
      <c r="Z13" s="27"/>
    </row>
    <row r="14" s="6" customFormat="1" ht="198" customHeight="1" spans="1:26">
      <c r="A14" s="27">
        <v>6</v>
      </c>
      <c r="B14" s="27" t="s">
        <v>71</v>
      </c>
      <c r="C14" s="27" t="s">
        <v>72</v>
      </c>
      <c r="D14" s="27" t="s">
        <v>32</v>
      </c>
      <c r="E14" s="27" t="s">
        <v>35</v>
      </c>
      <c r="F14" s="27" t="s">
        <v>36</v>
      </c>
      <c r="G14" s="27" t="s">
        <v>73</v>
      </c>
      <c r="H14" s="28" t="s">
        <v>74</v>
      </c>
      <c r="I14" s="46">
        <v>430</v>
      </c>
      <c r="J14" s="46">
        <f t="shared" si="3"/>
        <v>430</v>
      </c>
      <c r="K14" s="46">
        <f t="shared" si="4"/>
        <v>430</v>
      </c>
      <c r="L14" s="46"/>
      <c r="M14" s="46">
        <v>430</v>
      </c>
      <c r="N14" s="47"/>
      <c r="O14" s="47"/>
      <c r="P14" s="27"/>
      <c r="Q14" s="27"/>
      <c r="R14" s="27"/>
      <c r="S14" s="27"/>
      <c r="T14" s="27"/>
      <c r="U14" s="27"/>
      <c r="V14" s="27" t="s">
        <v>67</v>
      </c>
      <c r="W14" s="27" t="s">
        <v>68</v>
      </c>
      <c r="X14" s="27" t="s">
        <v>75</v>
      </c>
      <c r="Y14" s="27" t="s">
        <v>76</v>
      </c>
      <c r="Z14" s="27"/>
    </row>
    <row r="15" s="6" customFormat="1" ht="198" customHeight="1" spans="1:26">
      <c r="A15" s="27">
        <v>7</v>
      </c>
      <c r="B15" s="27" t="s">
        <v>77</v>
      </c>
      <c r="C15" s="27" t="s">
        <v>78</v>
      </c>
      <c r="D15" s="27" t="s">
        <v>32</v>
      </c>
      <c r="E15" s="27" t="s">
        <v>35</v>
      </c>
      <c r="F15" s="27" t="s">
        <v>36</v>
      </c>
      <c r="G15" s="27" t="s">
        <v>79</v>
      </c>
      <c r="H15" s="28" t="s">
        <v>80</v>
      </c>
      <c r="I15" s="46">
        <v>340</v>
      </c>
      <c r="J15" s="46">
        <f t="shared" si="3"/>
        <v>340</v>
      </c>
      <c r="K15" s="46">
        <f t="shared" si="4"/>
        <v>340</v>
      </c>
      <c r="L15" s="46"/>
      <c r="M15" s="46">
        <v>340</v>
      </c>
      <c r="N15" s="47"/>
      <c r="O15" s="47"/>
      <c r="P15" s="27"/>
      <c r="Q15" s="27"/>
      <c r="R15" s="27"/>
      <c r="S15" s="27"/>
      <c r="T15" s="27"/>
      <c r="U15" s="27"/>
      <c r="V15" s="27" t="s">
        <v>81</v>
      </c>
      <c r="W15" s="27" t="s">
        <v>82</v>
      </c>
      <c r="X15" s="27" t="s">
        <v>75</v>
      </c>
      <c r="Y15" s="27" t="s">
        <v>76</v>
      </c>
      <c r="Z15" s="27"/>
    </row>
    <row r="16" s="6" customFormat="1" ht="198" customHeight="1" spans="1:26">
      <c r="A16" s="27">
        <v>8</v>
      </c>
      <c r="B16" s="27" t="s">
        <v>83</v>
      </c>
      <c r="C16" s="27" t="s">
        <v>84</v>
      </c>
      <c r="D16" s="27" t="s">
        <v>32</v>
      </c>
      <c r="E16" s="27" t="s">
        <v>35</v>
      </c>
      <c r="F16" s="27" t="s">
        <v>36</v>
      </c>
      <c r="G16" s="27" t="s">
        <v>85</v>
      </c>
      <c r="H16" s="28" t="s">
        <v>86</v>
      </c>
      <c r="I16" s="46">
        <v>935</v>
      </c>
      <c r="J16" s="46">
        <f t="shared" si="3"/>
        <v>935</v>
      </c>
      <c r="K16" s="46">
        <f t="shared" si="4"/>
        <v>935</v>
      </c>
      <c r="L16" s="46"/>
      <c r="M16" s="46">
        <f>11*85</f>
        <v>935</v>
      </c>
      <c r="N16" s="47"/>
      <c r="O16" s="47"/>
      <c r="P16" s="27"/>
      <c r="Q16" s="27"/>
      <c r="R16" s="27"/>
      <c r="S16" s="27"/>
      <c r="T16" s="27"/>
      <c r="U16" s="27"/>
      <c r="V16" s="27" t="s">
        <v>87</v>
      </c>
      <c r="W16" s="27" t="s">
        <v>88</v>
      </c>
      <c r="X16" s="27" t="s">
        <v>75</v>
      </c>
      <c r="Y16" s="27" t="s">
        <v>76</v>
      </c>
      <c r="Z16" s="27"/>
    </row>
    <row r="17" s="6" customFormat="1" ht="198" customHeight="1" spans="1:26">
      <c r="A17" s="27">
        <v>9</v>
      </c>
      <c r="B17" s="27" t="s">
        <v>89</v>
      </c>
      <c r="C17" s="51" t="s">
        <v>90</v>
      </c>
      <c r="D17" s="27" t="s">
        <v>32</v>
      </c>
      <c r="E17" s="27" t="s">
        <v>91</v>
      </c>
      <c r="F17" s="27" t="s">
        <v>36</v>
      </c>
      <c r="G17" s="27" t="s">
        <v>92</v>
      </c>
      <c r="H17" s="28" t="s">
        <v>93</v>
      </c>
      <c r="I17" s="46">
        <v>35</v>
      </c>
      <c r="J17" s="46">
        <f t="shared" si="3"/>
        <v>35</v>
      </c>
      <c r="K17" s="46">
        <f t="shared" si="4"/>
        <v>35</v>
      </c>
      <c r="L17" s="46"/>
      <c r="M17" s="46">
        <v>35</v>
      </c>
      <c r="N17" s="47"/>
      <c r="O17" s="47"/>
      <c r="P17" s="27"/>
      <c r="Q17" s="27"/>
      <c r="R17" s="27"/>
      <c r="S17" s="27"/>
      <c r="T17" s="27"/>
      <c r="U17" s="27"/>
      <c r="V17" s="27" t="s">
        <v>94</v>
      </c>
      <c r="W17" s="27" t="s">
        <v>95</v>
      </c>
      <c r="X17" s="27" t="s">
        <v>96</v>
      </c>
      <c r="Y17" s="27" t="s">
        <v>97</v>
      </c>
      <c r="Z17" s="27"/>
    </row>
    <row r="18" s="6" customFormat="1" ht="198" customHeight="1" spans="1:26">
      <c r="A18" s="27">
        <v>10</v>
      </c>
      <c r="B18" s="27" t="s">
        <v>98</v>
      </c>
      <c r="C18" s="27" t="s">
        <v>99</v>
      </c>
      <c r="D18" s="27" t="s">
        <v>32</v>
      </c>
      <c r="E18" s="27" t="s">
        <v>91</v>
      </c>
      <c r="F18" s="27" t="s">
        <v>36</v>
      </c>
      <c r="G18" s="27" t="s">
        <v>100</v>
      </c>
      <c r="H18" s="28" t="s">
        <v>101</v>
      </c>
      <c r="I18" s="46">
        <v>600</v>
      </c>
      <c r="J18" s="46">
        <f t="shared" si="3"/>
        <v>600</v>
      </c>
      <c r="K18" s="46">
        <f t="shared" si="4"/>
        <v>600</v>
      </c>
      <c r="L18" s="46"/>
      <c r="M18" s="46">
        <v>600</v>
      </c>
      <c r="N18" s="47"/>
      <c r="O18" s="47"/>
      <c r="P18" s="27"/>
      <c r="Q18" s="27"/>
      <c r="R18" s="27"/>
      <c r="S18" s="27"/>
      <c r="T18" s="27"/>
      <c r="U18" s="27"/>
      <c r="V18" s="27" t="s">
        <v>102</v>
      </c>
      <c r="W18" s="27" t="s">
        <v>103</v>
      </c>
      <c r="X18" s="27" t="s">
        <v>94</v>
      </c>
      <c r="Y18" s="27" t="s">
        <v>95</v>
      </c>
      <c r="Z18" s="27"/>
    </row>
    <row r="19" s="6" customFormat="1" ht="198" customHeight="1" spans="1:26">
      <c r="A19" s="27">
        <v>11</v>
      </c>
      <c r="B19" s="27" t="s">
        <v>104</v>
      </c>
      <c r="C19" s="27" t="s">
        <v>105</v>
      </c>
      <c r="D19" s="27" t="s">
        <v>32</v>
      </c>
      <c r="E19" s="27" t="s">
        <v>91</v>
      </c>
      <c r="F19" s="27" t="s">
        <v>36</v>
      </c>
      <c r="G19" s="27" t="s">
        <v>106</v>
      </c>
      <c r="H19" s="28" t="s">
        <v>107</v>
      </c>
      <c r="I19" s="46">
        <v>450</v>
      </c>
      <c r="J19" s="46">
        <f t="shared" si="3"/>
        <v>450</v>
      </c>
      <c r="K19" s="46">
        <f t="shared" si="4"/>
        <v>450</v>
      </c>
      <c r="L19" s="46"/>
      <c r="M19" s="46">
        <v>450</v>
      </c>
      <c r="N19" s="47"/>
      <c r="O19" s="47"/>
      <c r="P19" s="27"/>
      <c r="Q19" s="27"/>
      <c r="R19" s="27"/>
      <c r="S19" s="27"/>
      <c r="T19" s="27"/>
      <c r="U19" s="27"/>
      <c r="V19" s="27" t="s">
        <v>94</v>
      </c>
      <c r="W19" s="27" t="s">
        <v>95</v>
      </c>
      <c r="X19" s="27" t="s">
        <v>96</v>
      </c>
      <c r="Y19" s="27" t="s">
        <v>97</v>
      </c>
      <c r="Z19" s="27"/>
    </row>
    <row r="20" s="6" customFormat="1" ht="198" customHeight="1" spans="1:26">
      <c r="A20" s="27">
        <v>12</v>
      </c>
      <c r="B20" s="27" t="s">
        <v>108</v>
      </c>
      <c r="C20" s="27" t="s">
        <v>109</v>
      </c>
      <c r="D20" s="27" t="s">
        <v>32</v>
      </c>
      <c r="E20" s="27" t="s">
        <v>110</v>
      </c>
      <c r="F20" s="27" t="s">
        <v>36</v>
      </c>
      <c r="G20" s="27" t="s">
        <v>111</v>
      </c>
      <c r="H20" s="28" t="s">
        <v>112</v>
      </c>
      <c r="I20" s="46">
        <v>780</v>
      </c>
      <c r="J20" s="46">
        <f>SUM(K20,S20:U20)</f>
        <v>780</v>
      </c>
      <c r="K20" s="46">
        <f t="shared" si="4"/>
        <v>780</v>
      </c>
      <c r="L20" s="46"/>
      <c r="M20" s="46">
        <v>780</v>
      </c>
      <c r="N20" s="47"/>
      <c r="O20" s="47"/>
      <c r="P20" s="27"/>
      <c r="Q20" s="27"/>
      <c r="R20" s="27"/>
      <c r="S20" s="27"/>
      <c r="T20" s="27"/>
      <c r="U20" s="27"/>
      <c r="V20" s="27" t="s">
        <v>113</v>
      </c>
      <c r="W20" s="27" t="s">
        <v>114</v>
      </c>
      <c r="X20" s="27" t="s">
        <v>115</v>
      </c>
      <c r="Y20" s="27" t="s">
        <v>116</v>
      </c>
      <c r="Z20" s="27" t="s">
        <v>117</v>
      </c>
    </row>
    <row r="21" s="5" customFormat="1" ht="80" customHeight="1" spans="1:26">
      <c r="A21" s="22" t="s">
        <v>118</v>
      </c>
      <c r="B21" s="24" t="s">
        <v>119</v>
      </c>
      <c r="C21" s="25"/>
      <c r="D21" s="26"/>
      <c r="E21" s="22"/>
      <c r="F21" s="22"/>
      <c r="G21" s="22"/>
      <c r="H21" s="22">
        <v>3</v>
      </c>
      <c r="I21" s="48">
        <f>SUM(I22:I24)</f>
        <v>2931</v>
      </c>
      <c r="J21" s="48">
        <f t="shared" ref="J21:T21" si="5">SUM(J22:J24)</f>
        <v>2931</v>
      </c>
      <c r="K21" s="48">
        <f t="shared" si="5"/>
        <v>2931</v>
      </c>
      <c r="L21" s="48">
        <f t="shared" si="5"/>
        <v>0</v>
      </c>
      <c r="M21" s="48">
        <f t="shared" si="5"/>
        <v>2931</v>
      </c>
      <c r="N21" s="48">
        <f t="shared" si="5"/>
        <v>0</v>
      </c>
      <c r="O21" s="48">
        <f t="shared" si="5"/>
        <v>0</v>
      </c>
      <c r="P21" s="48">
        <f t="shared" si="5"/>
        <v>0</v>
      </c>
      <c r="Q21" s="48">
        <f t="shared" si="5"/>
        <v>0</v>
      </c>
      <c r="R21" s="48">
        <f t="shared" si="5"/>
        <v>0</v>
      </c>
      <c r="S21" s="48">
        <f t="shared" si="5"/>
        <v>0</v>
      </c>
      <c r="T21" s="48">
        <f t="shared" si="5"/>
        <v>0</v>
      </c>
      <c r="U21" s="49"/>
      <c r="V21" s="22"/>
      <c r="W21" s="22"/>
      <c r="X21" s="49"/>
      <c r="Y21" s="49"/>
      <c r="Z21" s="49"/>
    </row>
    <row r="22" s="6" customFormat="1" ht="198" customHeight="1" spans="1:26">
      <c r="A22" s="27">
        <v>13</v>
      </c>
      <c r="B22" s="27" t="s">
        <v>120</v>
      </c>
      <c r="C22" s="27" t="s">
        <v>121</v>
      </c>
      <c r="D22" s="27" t="s">
        <v>122</v>
      </c>
      <c r="E22" s="27" t="s">
        <v>123</v>
      </c>
      <c r="F22" s="27" t="s">
        <v>36</v>
      </c>
      <c r="G22" s="27" t="s">
        <v>124</v>
      </c>
      <c r="H22" s="28" t="s">
        <v>125</v>
      </c>
      <c r="I22" s="46">
        <v>1894.8</v>
      </c>
      <c r="J22" s="46">
        <f>SUM(K22,S22:U22)</f>
        <v>1894.8</v>
      </c>
      <c r="K22" s="46">
        <f>SUM(L22:R22)</f>
        <v>1894.8</v>
      </c>
      <c r="L22" s="46"/>
      <c r="M22" s="46">
        <v>1894.8</v>
      </c>
      <c r="N22" s="47"/>
      <c r="O22" s="47"/>
      <c r="P22" s="27"/>
      <c r="Q22" s="27"/>
      <c r="R22" s="27"/>
      <c r="S22" s="27"/>
      <c r="T22" s="27"/>
      <c r="U22" s="27"/>
      <c r="V22" s="27" t="s">
        <v>126</v>
      </c>
      <c r="W22" s="27" t="s">
        <v>127</v>
      </c>
      <c r="X22" s="27" t="s">
        <v>126</v>
      </c>
      <c r="Y22" s="27" t="s">
        <v>127</v>
      </c>
      <c r="Z22" s="27"/>
    </row>
    <row r="23" s="6" customFormat="1" ht="285" customHeight="1" spans="1:26">
      <c r="A23" s="27">
        <v>14</v>
      </c>
      <c r="B23" s="27" t="s">
        <v>128</v>
      </c>
      <c r="C23" s="27" t="s">
        <v>129</v>
      </c>
      <c r="D23" s="27" t="s">
        <v>122</v>
      </c>
      <c r="E23" s="27" t="s">
        <v>130</v>
      </c>
      <c r="F23" s="27" t="s">
        <v>36</v>
      </c>
      <c r="G23" s="27" t="s">
        <v>124</v>
      </c>
      <c r="H23" s="28" t="s">
        <v>131</v>
      </c>
      <c r="I23" s="46">
        <v>300</v>
      </c>
      <c r="J23" s="46">
        <f>SUM(K23,S23:U23)</f>
        <v>300</v>
      </c>
      <c r="K23" s="46">
        <f>SUM(L23:R23)</f>
        <v>300</v>
      </c>
      <c r="L23" s="46"/>
      <c r="M23" s="46">
        <v>300</v>
      </c>
      <c r="N23" s="47"/>
      <c r="O23" s="47"/>
      <c r="P23" s="27"/>
      <c r="Q23" s="27"/>
      <c r="R23" s="27"/>
      <c r="S23" s="27"/>
      <c r="T23" s="27"/>
      <c r="U23" s="27"/>
      <c r="V23" s="27" t="s">
        <v>132</v>
      </c>
      <c r="W23" s="27" t="s">
        <v>133</v>
      </c>
      <c r="X23" s="27" t="s">
        <v>132</v>
      </c>
      <c r="Y23" s="27" t="s">
        <v>133</v>
      </c>
      <c r="Z23" s="27"/>
    </row>
    <row r="24" s="6" customFormat="1" ht="231" customHeight="1" spans="1:26">
      <c r="A24" s="27">
        <v>15</v>
      </c>
      <c r="B24" s="27" t="s">
        <v>134</v>
      </c>
      <c r="C24" s="27" t="s">
        <v>135</v>
      </c>
      <c r="D24" s="27" t="s">
        <v>122</v>
      </c>
      <c r="E24" s="27" t="s">
        <v>130</v>
      </c>
      <c r="F24" s="27" t="s">
        <v>36</v>
      </c>
      <c r="G24" s="27" t="s">
        <v>124</v>
      </c>
      <c r="H24" s="28" t="s">
        <v>136</v>
      </c>
      <c r="I24" s="46">
        <v>736.2</v>
      </c>
      <c r="J24" s="46">
        <f>SUM(K24,S24:U24)</f>
        <v>736.2</v>
      </c>
      <c r="K24" s="46">
        <f>SUM(L24:R24)</f>
        <v>736.2</v>
      </c>
      <c r="L24" s="46"/>
      <c r="M24" s="46">
        <v>736.2</v>
      </c>
      <c r="N24" s="47"/>
      <c r="O24" s="47"/>
      <c r="P24" s="27"/>
      <c r="Q24" s="27"/>
      <c r="R24" s="27"/>
      <c r="S24" s="27"/>
      <c r="T24" s="27"/>
      <c r="U24" s="27"/>
      <c r="V24" s="27" t="s">
        <v>132</v>
      </c>
      <c r="W24" s="27" t="s">
        <v>133</v>
      </c>
      <c r="X24" s="27" t="s">
        <v>132</v>
      </c>
      <c r="Y24" s="27" t="s">
        <v>133</v>
      </c>
      <c r="Z24" s="27"/>
    </row>
    <row r="25" s="5" customFormat="1" ht="80" customHeight="1" spans="1:26">
      <c r="A25" s="22" t="s">
        <v>137</v>
      </c>
      <c r="B25" s="24" t="s">
        <v>138</v>
      </c>
      <c r="C25" s="25"/>
      <c r="D25" s="26"/>
      <c r="E25" s="22"/>
      <c r="F25" s="22"/>
      <c r="G25" s="22"/>
      <c r="H25" s="22">
        <v>5</v>
      </c>
      <c r="I25" s="48">
        <f>SUM(I26:I30)</f>
        <v>1560</v>
      </c>
      <c r="J25" s="48">
        <f t="shared" ref="J25:T25" si="6">SUM(J26:J30)</f>
        <v>1560</v>
      </c>
      <c r="K25" s="48">
        <f t="shared" si="6"/>
        <v>1560</v>
      </c>
      <c r="L25" s="48">
        <f t="shared" si="6"/>
        <v>0</v>
      </c>
      <c r="M25" s="48">
        <f t="shared" si="6"/>
        <v>1560</v>
      </c>
      <c r="N25" s="48">
        <f t="shared" si="6"/>
        <v>0</v>
      </c>
      <c r="O25" s="48">
        <f t="shared" si="6"/>
        <v>0</v>
      </c>
      <c r="P25" s="48">
        <f t="shared" si="6"/>
        <v>0</v>
      </c>
      <c r="Q25" s="48">
        <f t="shared" si="6"/>
        <v>0</v>
      </c>
      <c r="R25" s="48">
        <f t="shared" si="6"/>
        <v>0</v>
      </c>
      <c r="S25" s="48">
        <f t="shared" si="6"/>
        <v>0</v>
      </c>
      <c r="T25" s="48">
        <f t="shared" si="6"/>
        <v>0</v>
      </c>
      <c r="U25" s="48">
        <f>SUM(U28:U28)</f>
        <v>0</v>
      </c>
      <c r="V25" s="22"/>
      <c r="W25" s="22"/>
      <c r="X25" s="49"/>
      <c r="Y25" s="49"/>
      <c r="Z25" s="49"/>
    </row>
    <row r="26" s="6" customFormat="1" ht="198" customHeight="1" spans="1:26">
      <c r="A26" s="27">
        <v>16</v>
      </c>
      <c r="B26" s="27" t="s">
        <v>139</v>
      </c>
      <c r="C26" s="27" t="s">
        <v>140</v>
      </c>
      <c r="D26" s="27" t="s">
        <v>138</v>
      </c>
      <c r="E26" s="27" t="s">
        <v>141</v>
      </c>
      <c r="F26" s="27" t="s">
        <v>36</v>
      </c>
      <c r="G26" s="27" t="s">
        <v>142</v>
      </c>
      <c r="H26" s="28" t="s">
        <v>143</v>
      </c>
      <c r="I26" s="46">
        <v>410</v>
      </c>
      <c r="J26" s="46">
        <f>SUM(K26,S26:U26)</f>
        <v>410</v>
      </c>
      <c r="K26" s="46">
        <f>SUM(L26:R26)</f>
        <v>410</v>
      </c>
      <c r="L26" s="46"/>
      <c r="M26" s="46">
        <v>410</v>
      </c>
      <c r="N26" s="47"/>
      <c r="O26" s="47"/>
      <c r="P26" s="27"/>
      <c r="Q26" s="27"/>
      <c r="R26" s="27"/>
      <c r="S26" s="27"/>
      <c r="T26" s="27"/>
      <c r="U26" s="27"/>
      <c r="V26" s="27" t="s">
        <v>87</v>
      </c>
      <c r="W26" s="27" t="s">
        <v>88</v>
      </c>
      <c r="X26" s="27" t="s">
        <v>126</v>
      </c>
      <c r="Y26" s="27" t="s">
        <v>127</v>
      </c>
      <c r="Z26" s="27"/>
    </row>
    <row r="27" s="6" customFormat="1" ht="198" customHeight="1" spans="1:26">
      <c r="A27" s="27">
        <v>17</v>
      </c>
      <c r="B27" s="27" t="s">
        <v>144</v>
      </c>
      <c r="C27" s="27" t="s">
        <v>145</v>
      </c>
      <c r="D27" s="27" t="s">
        <v>138</v>
      </c>
      <c r="E27" s="27" t="s">
        <v>146</v>
      </c>
      <c r="F27" s="27" t="s">
        <v>36</v>
      </c>
      <c r="G27" s="27" t="s">
        <v>147</v>
      </c>
      <c r="H27" s="28" t="s">
        <v>148</v>
      </c>
      <c r="I27" s="46">
        <v>550</v>
      </c>
      <c r="J27" s="46">
        <f>SUM(K27,S27:U27)</f>
        <v>550</v>
      </c>
      <c r="K27" s="46">
        <f>SUM(L27:R27)</f>
        <v>550</v>
      </c>
      <c r="L27" s="46"/>
      <c r="M27" s="46">
        <v>550</v>
      </c>
      <c r="N27" s="47"/>
      <c r="O27" s="47"/>
      <c r="P27" s="27"/>
      <c r="Q27" s="27"/>
      <c r="R27" s="27"/>
      <c r="S27" s="27"/>
      <c r="T27" s="27"/>
      <c r="U27" s="27"/>
      <c r="V27" s="27" t="s">
        <v>149</v>
      </c>
      <c r="W27" s="27" t="s">
        <v>150</v>
      </c>
      <c r="X27" s="27" t="s">
        <v>151</v>
      </c>
      <c r="Y27" s="27" t="s">
        <v>152</v>
      </c>
      <c r="Z27" s="27"/>
    </row>
    <row r="28" s="6" customFormat="1" ht="198" customHeight="1" spans="1:26">
      <c r="A28" s="27">
        <v>18</v>
      </c>
      <c r="B28" s="27" t="s">
        <v>153</v>
      </c>
      <c r="C28" s="27" t="s">
        <v>154</v>
      </c>
      <c r="D28" s="27" t="s">
        <v>138</v>
      </c>
      <c r="E28" s="27" t="s">
        <v>141</v>
      </c>
      <c r="F28" s="27" t="s">
        <v>36</v>
      </c>
      <c r="G28" s="27" t="s">
        <v>155</v>
      </c>
      <c r="H28" s="28" t="s">
        <v>156</v>
      </c>
      <c r="I28" s="46">
        <v>200</v>
      </c>
      <c r="J28" s="46">
        <f>SUM(K28,S28:U28)</f>
        <v>200</v>
      </c>
      <c r="K28" s="46">
        <f>SUM(L28:R28)</f>
        <v>200</v>
      </c>
      <c r="L28" s="46"/>
      <c r="M28" s="46">
        <v>200</v>
      </c>
      <c r="N28" s="47"/>
      <c r="O28" s="47"/>
      <c r="P28" s="27"/>
      <c r="Q28" s="27"/>
      <c r="R28" s="27"/>
      <c r="S28" s="27"/>
      <c r="T28" s="27"/>
      <c r="U28" s="27"/>
      <c r="V28" s="27" t="s">
        <v>157</v>
      </c>
      <c r="W28" s="27" t="s">
        <v>158</v>
      </c>
      <c r="X28" s="27" t="s">
        <v>126</v>
      </c>
      <c r="Y28" s="27" t="s">
        <v>127</v>
      </c>
      <c r="Z28" s="27"/>
    </row>
    <row r="29" s="6" customFormat="1" ht="198" customHeight="1" spans="1:26">
      <c r="A29" s="27">
        <v>19</v>
      </c>
      <c r="B29" s="27" t="s">
        <v>159</v>
      </c>
      <c r="C29" s="27" t="s">
        <v>160</v>
      </c>
      <c r="D29" s="27" t="s">
        <v>138</v>
      </c>
      <c r="E29" s="27" t="s">
        <v>161</v>
      </c>
      <c r="F29" s="27" t="s">
        <v>36</v>
      </c>
      <c r="G29" s="27" t="s">
        <v>162</v>
      </c>
      <c r="H29" s="28" t="s">
        <v>163</v>
      </c>
      <c r="I29" s="46">
        <v>300</v>
      </c>
      <c r="J29" s="46">
        <f>SUM(K29,S29:U29)</f>
        <v>300</v>
      </c>
      <c r="K29" s="46">
        <f>SUM(L29:R29)</f>
        <v>300</v>
      </c>
      <c r="L29" s="46"/>
      <c r="M29" s="46">
        <v>300</v>
      </c>
      <c r="N29" s="47"/>
      <c r="O29" s="47"/>
      <c r="P29" s="27"/>
      <c r="Q29" s="27"/>
      <c r="R29" s="27"/>
      <c r="S29" s="27"/>
      <c r="T29" s="27"/>
      <c r="U29" s="27"/>
      <c r="V29" s="27" t="s">
        <v>75</v>
      </c>
      <c r="W29" s="27" t="s">
        <v>76</v>
      </c>
      <c r="X29" s="27" t="s">
        <v>75</v>
      </c>
      <c r="Y29" s="27" t="s">
        <v>76</v>
      </c>
      <c r="Z29" s="27"/>
    </row>
    <row r="30" s="6" customFormat="1" ht="198" customHeight="1" spans="1:26">
      <c r="A30" s="27">
        <v>20</v>
      </c>
      <c r="B30" s="27" t="s">
        <v>164</v>
      </c>
      <c r="C30" s="27" t="s">
        <v>165</v>
      </c>
      <c r="D30" s="27" t="s">
        <v>138</v>
      </c>
      <c r="E30" s="27" t="s">
        <v>141</v>
      </c>
      <c r="F30" s="27" t="s">
        <v>36</v>
      </c>
      <c r="G30" s="27" t="s">
        <v>166</v>
      </c>
      <c r="H30" s="28" t="s">
        <v>167</v>
      </c>
      <c r="I30" s="46">
        <v>100</v>
      </c>
      <c r="J30" s="46">
        <f>SUM(K30,S30:U30)</f>
        <v>100</v>
      </c>
      <c r="K30" s="46">
        <f>SUM(L30:R30)</f>
        <v>100</v>
      </c>
      <c r="L30" s="46"/>
      <c r="M30" s="46">
        <v>100</v>
      </c>
      <c r="N30" s="47"/>
      <c r="O30" s="47"/>
      <c r="P30" s="27"/>
      <c r="Q30" s="27"/>
      <c r="R30" s="27"/>
      <c r="S30" s="27"/>
      <c r="T30" s="27"/>
      <c r="U30" s="27"/>
      <c r="V30" s="27" t="s">
        <v>168</v>
      </c>
      <c r="W30" s="27" t="s">
        <v>169</v>
      </c>
      <c r="X30" s="27" t="s">
        <v>126</v>
      </c>
      <c r="Y30" s="27" t="s">
        <v>127</v>
      </c>
      <c r="Z30" s="27"/>
    </row>
  </sheetData>
  <sheetProtection formatCells="0" formatColumns="0" formatRows="0" insertRows="0" insertColumns="0" insertHyperlinks="0" deleteColumns="0" deleteRows="0" sort="0" autoFilter="0" pivotTables="0"/>
  <mergeCells count="33">
    <mergeCell ref="A1:Z1"/>
    <mergeCell ref="A2:D2"/>
    <mergeCell ref="K3:U3"/>
    <mergeCell ref="K4:R4"/>
    <mergeCell ref="L5:M5"/>
    <mergeCell ref="A7:F7"/>
    <mergeCell ref="B8:C8"/>
    <mergeCell ref="B21:C21"/>
    <mergeCell ref="B25:C25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5:K6"/>
    <mergeCell ref="N5:N6"/>
    <mergeCell ref="O5:O6"/>
    <mergeCell ref="P5:P6"/>
    <mergeCell ref="Q5:Q6"/>
    <mergeCell ref="R5:R6"/>
    <mergeCell ref="S4:S6"/>
    <mergeCell ref="T4:T6"/>
    <mergeCell ref="U4:U6"/>
    <mergeCell ref="V3:V6"/>
    <mergeCell ref="W3:W6"/>
    <mergeCell ref="X3:X6"/>
    <mergeCell ref="Y3:Y6"/>
    <mergeCell ref="Z3:Z6"/>
  </mergeCells>
  <dataValidations count="5">
    <dataValidation type="list" allowBlank="1" showInputMessage="1" showErrorMessage="1" sqref="E14:E15 E17:E18">
      <formula1>INDIRECT(#REF!)</formula1>
    </dataValidation>
    <dataValidation type="list" allowBlank="1" showErrorMessage="1" sqref="E16 E19 E4:E13 E28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D20:D21 D25:D27">
      <formula1>#REF!</formula1>
    </dataValidation>
    <dataValidation type="list" allowBlank="1" showInputMessage="1" showErrorMessage="1" sqref="E20:E27">
      <formula1>INDIRECT(D20)</formula1>
    </dataValidation>
    <dataValidation type="list" allowBlank="1" showInputMessage="1" showErrorMessage="1" sqref="F20:F29">
      <formula1>"新建,改建,扩建"</formula1>
    </dataValidation>
  </dataValidations>
  <printOptions horizontalCentered="1"/>
  <pageMargins left="0.251388888888889" right="0.251388888888889" top="0.393055555555556" bottom="0.393055555555556" header="0.298611111111111" footer="0.298611111111111"/>
  <pageSetup paperSize="8" scale="31" fitToHeight="0" orientation="landscape" horizontalDpi="600"/>
  <headerFooter>
    <oddFooter>&amp;C第 &amp;P 页，共 &amp;N 页</oddFooter>
  </headerFooter>
  <ignoredErrors>
    <ignoredError sqref="J21:M21" formula="1"/>
    <ignoredError sqref="D20 D26:D27" listDataValidation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AB29"/>
  <sheetViews>
    <sheetView showZeros="0" zoomScale="40" zoomScaleNormal="40" workbookViewId="0">
      <pane ySplit="6" topLeftCell="A7" activePane="bottomLeft" state="frozen"/>
      <selection/>
      <selection pane="bottomLeft" activeCell="H28" sqref="H28"/>
    </sheetView>
  </sheetViews>
  <sheetFormatPr defaultColWidth="9" defaultRowHeight="18.75"/>
  <cols>
    <col min="1" max="1" width="14.8083333333333" style="7" customWidth="1"/>
    <col min="2" max="2" width="13.25" style="8" customWidth="1"/>
    <col min="3" max="3" width="55" style="8" customWidth="1"/>
    <col min="4" max="4" width="17.3083333333333" style="8" customWidth="1"/>
    <col min="5" max="5" width="27.6916666666667" style="8" customWidth="1"/>
    <col min="6" max="6" width="11.35" style="8" customWidth="1"/>
    <col min="7" max="7" width="36.3416666666667" style="8" customWidth="1"/>
    <col min="8" max="8" width="162.883333333333" style="9" customWidth="1"/>
    <col min="9" max="9" width="26.35" style="10" customWidth="1"/>
    <col min="10" max="10" width="25.7666666666667" style="11" customWidth="1"/>
    <col min="11" max="11" width="23.85" style="11" customWidth="1"/>
    <col min="12" max="12" width="22.1166666666667" style="11" customWidth="1"/>
    <col min="13" max="13" width="21.3583333333333" style="12" customWidth="1"/>
    <col min="14" max="14" width="23.5" style="12" hidden="1" customWidth="1"/>
    <col min="15" max="15" width="12.725" style="12" hidden="1" customWidth="1"/>
    <col min="16" max="16" width="18.85" style="8" hidden="1" customWidth="1"/>
    <col min="17" max="19" width="16.15" style="8" hidden="1" customWidth="1"/>
    <col min="20" max="20" width="16.15" style="8" customWidth="1"/>
    <col min="21" max="21" width="22.3083333333333" style="8" hidden="1" customWidth="1"/>
    <col min="22" max="23" width="18.1166666666667" style="8" customWidth="1"/>
    <col min="24" max="24" width="18.1166666666667" style="13" customWidth="1"/>
    <col min="25" max="25" width="18.1166666666667" style="14" customWidth="1"/>
    <col min="26" max="26" width="22.8833333333333" style="13" customWidth="1"/>
    <col min="27" max="27" width="13.375" style="15"/>
    <col min="28" max="28" width="19.625" style="15"/>
    <col min="29" max="16384" width="9" style="15"/>
  </cols>
  <sheetData>
    <row r="1" s="1" customFormat="1" ht="84" customHeight="1" spans="1:26">
      <c r="A1" s="16" t="s">
        <v>0</v>
      </c>
      <c r="B1" s="16"/>
      <c r="C1" s="16"/>
      <c r="D1" s="17"/>
      <c r="E1" s="17"/>
      <c r="F1" s="17"/>
      <c r="G1" s="16"/>
      <c r="H1" s="16"/>
      <c r="I1" s="30"/>
      <c r="J1" s="30"/>
      <c r="K1" s="31"/>
      <c r="L1" s="31"/>
      <c r="M1" s="32"/>
      <c r="N1" s="32"/>
      <c r="O1" s="32"/>
      <c r="P1" s="17"/>
      <c r="Q1" s="17"/>
      <c r="R1" s="17"/>
      <c r="S1" s="17"/>
      <c r="T1" s="17"/>
      <c r="U1" s="17"/>
      <c r="V1" s="17"/>
      <c r="W1" s="17"/>
      <c r="X1" s="16"/>
      <c r="Y1" s="16"/>
      <c r="Z1" s="16"/>
    </row>
    <row r="2" s="2" customFormat="1" ht="50" customHeight="1" spans="1:26">
      <c r="A2" s="18" t="s">
        <v>1</v>
      </c>
      <c r="B2" s="18"/>
      <c r="C2" s="18"/>
      <c r="D2" s="18"/>
      <c r="E2" s="19"/>
      <c r="F2" s="18"/>
      <c r="G2" s="18"/>
      <c r="H2" s="20"/>
      <c r="I2" s="33"/>
      <c r="J2" s="33"/>
      <c r="K2" s="33">
        <f>K7-9927</f>
        <v>0</v>
      </c>
      <c r="L2" s="33"/>
      <c r="M2" s="34"/>
      <c r="N2" s="34"/>
      <c r="O2" s="34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="3" customFormat="1" ht="42" customHeight="1" spans="1:26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35" t="s">
        <v>10</v>
      </c>
      <c r="J3" s="36" t="s">
        <v>11</v>
      </c>
      <c r="K3" s="36" t="s">
        <v>12</v>
      </c>
      <c r="L3" s="36"/>
      <c r="M3" s="37"/>
      <c r="N3" s="37"/>
      <c r="O3" s="37"/>
      <c r="P3" s="21"/>
      <c r="Q3" s="21"/>
      <c r="R3" s="21"/>
      <c r="S3" s="21"/>
      <c r="T3" s="21"/>
      <c r="U3" s="21"/>
      <c r="V3" s="21" t="s">
        <v>13</v>
      </c>
      <c r="W3" s="21" t="s">
        <v>14</v>
      </c>
      <c r="X3" s="21" t="s">
        <v>15</v>
      </c>
      <c r="Y3" s="21" t="s">
        <v>14</v>
      </c>
      <c r="Z3" s="21" t="s">
        <v>16</v>
      </c>
    </row>
    <row r="4" s="3" customFormat="1" ht="42" customHeight="1" spans="1:26">
      <c r="A4" s="21"/>
      <c r="B4" s="21"/>
      <c r="C4" s="21"/>
      <c r="D4" s="21"/>
      <c r="E4" s="21"/>
      <c r="F4" s="21"/>
      <c r="G4" s="21"/>
      <c r="H4" s="21"/>
      <c r="I4" s="38"/>
      <c r="J4" s="36"/>
      <c r="K4" s="36" t="s">
        <v>17</v>
      </c>
      <c r="L4" s="36"/>
      <c r="M4" s="37"/>
      <c r="N4" s="37"/>
      <c r="O4" s="37"/>
      <c r="P4" s="21"/>
      <c r="Q4" s="21"/>
      <c r="R4" s="21"/>
      <c r="S4" s="21" t="s">
        <v>18</v>
      </c>
      <c r="T4" s="21" t="s">
        <v>19</v>
      </c>
      <c r="U4" s="21" t="s">
        <v>20</v>
      </c>
      <c r="V4" s="21"/>
      <c r="W4" s="21"/>
      <c r="X4" s="21"/>
      <c r="Y4" s="21"/>
      <c r="Z4" s="21"/>
    </row>
    <row r="5" s="3" customFormat="1" ht="57" customHeight="1" spans="1:26">
      <c r="A5" s="21"/>
      <c r="B5" s="21"/>
      <c r="C5" s="21"/>
      <c r="D5" s="21"/>
      <c r="E5" s="21"/>
      <c r="F5" s="21"/>
      <c r="G5" s="21"/>
      <c r="H5" s="21"/>
      <c r="I5" s="38"/>
      <c r="J5" s="36"/>
      <c r="K5" s="35" t="s">
        <v>21</v>
      </c>
      <c r="L5" s="39" t="s">
        <v>22</v>
      </c>
      <c r="M5" s="40"/>
      <c r="N5" s="41" t="s">
        <v>23</v>
      </c>
      <c r="O5" s="41" t="s">
        <v>24</v>
      </c>
      <c r="P5" s="42" t="s">
        <v>25</v>
      </c>
      <c r="Q5" s="42" t="s">
        <v>26</v>
      </c>
      <c r="R5" s="42" t="s">
        <v>27</v>
      </c>
      <c r="S5" s="21"/>
      <c r="T5" s="21"/>
      <c r="U5" s="21"/>
      <c r="V5" s="21"/>
      <c r="W5" s="21"/>
      <c r="X5" s="21"/>
      <c r="Y5" s="21"/>
      <c r="Z5" s="21"/>
    </row>
    <row r="6" s="3" customFormat="1" ht="43" customHeight="1" spans="1:26">
      <c r="A6" s="21"/>
      <c r="B6" s="21"/>
      <c r="C6" s="21"/>
      <c r="D6" s="21"/>
      <c r="E6" s="21"/>
      <c r="F6" s="21"/>
      <c r="G6" s="21"/>
      <c r="H6" s="21"/>
      <c r="I6" s="43"/>
      <c r="J6" s="36"/>
      <c r="K6" s="43"/>
      <c r="L6" s="36" t="s">
        <v>28</v>
      </c>
      <c r="M6" s="37" t="s">
        <v>29</v>
      </c>
      <c r="N6" s="44"/>
      <c r="O6" s="44"/>
      <c r="P6" s="45"/>
      <c r="Q6" s="45"/>
      <c r="R6" s="45"/>
      <c r="S6" s="21"/>
      <c r="T6" s="21"/>
      <c r="U6" s="21"/>
      <c r="V6" s="21"/>
      <c r="W6" s="21"/>
      <c r="X6" s="21"/>
      <c r="Y6" s="21"/>
      <c r="Z6" s="21"/>
    </row>
    <row r="7" s="4" customFormat="1" ht="80" customHeight="1" spans="1:26">
      <c r="A7" s="22" t="s">
        <v>30</v>
      </c>
      <c r="B7" s="22"/>
      <c r="C7" s="22"/>
      <c r="D7" s="22"/>
      <c r="E7" s="22"/>
      <c r="F7" s="22"/>
      <c r="G7" s="22"/>
      <c r="H7" s="23">
        <f t="shared" ref="H7:U7" si="0">SUM(H8,H19,H23)</f>
        <v>21</v>
      </c>
      <c r="I7" s="23">
        <f t="shared" si="0"/>
        <v>10460</v>
      </c>
      <c r="J7" s="23">
        <f t="shared" si="0"/>
        <v>9995</v>
      </c>
      <c r="K7" s="23">
        <f t="shared" si="0"/>
        <v>9927</v>
      </c>
      <c r="L7" s="23">
        <f t="shared" si="0"/>
        <v>0</v>
      </c>
      <c r="M7" s="23">
        <f t="shared" si="0"/>
        <v>9927</v>
      </c>
      <c r="N7" s="23">
        <f t="shared" si="0"/>
        <v>0</v>
      </c>
      <c r="O7" s="23">
        <f t="shared" si="0"/>
        <v>0</v>
      </c>
      <c r="P7" s="23">
        <f t="shared" si="0"/>
        <v>0</v>
      </c>
      <c r="Q7" s="23">
        <f t="shared" si="0"/>
        <v>0</v>
      </c>
      <c r="R7" s="23">
        <f t="shared" si="0"/>
        <v>0</v>
      </c>
      <c r="S7" s="23">
        <f t="shared" si="0"/>
        <v>0</v>
      </c>
      <c r="T7" s="23">
        <f t="shared" si="0"/>
        <v>68</v>
      </c>
      <c r="U7" s="23">
        <f t="shared" si="0"/>
        <v>0</v>
      </c>
      <c r="V7" s="49"/>
      <c r="W7" s="49"/>
      <c r="X7" s="50"/>
      <c r="Y7" s="50"/>
      <c r="Z7" s="50"/>
    </row>
    <row r="8" s="5" customFormat="1" ht="80" customHeight="1" spans="1:26">
      <c r="A8" s="22" t="s">
        <v>31</v>
      </c>
      <c r="B8" s="24" t="s">
        <v>32</v>
      </c>
      <c r="C8" s="25"/>
      <c r="D8" s="26"/>
      <c r="E8" s="22"/>
      <c r="F8" s="22"/>
      <c r="G8" s="22"/>
      <c r="H8" s="22">
        <v>12</v>
      </c>
      <c r="I8" s="22">
        <f t="shared" ref="I8:T8" si="1">SUM(I9:I18)</f>
        <v>5019</v>
      </c>
      <c r="J8" s="22">
        <f t="shared" si="1"/>
        <v>5019</v>
      </c>
      <c r="K8" s="22">
        <f t="shared" si="1"/>
        <v>4951</v>
      </c>
      <c r="L8" s="22">
        <f t="shared" si="1"/>
        <v>0</v>
      </c>
      <c r="M8" s="22">
        <f t="shared" si="1"/>
        <v>4951</v>
      </c>
      <c r="N8" s="22">
        <f t="shared" si="1"/>
        <v>0</v>
      </c>
      <c r="O8" s="22">
        <f t="shared" si="1"/>
        <v>0</v>
      </c>
      <c r="P8" s="22">
        <f t="shared" si="1"/>
        <v>0</v>
      </c>
      <c r="Q8" s="22">
        <f t="shared" si="1"/>
        <v>0</v>
      </c>
      <c r="R8" s="22">
        <f t="shared" si="1"/>
        <v>0</v>
      </c>
      <c r="S8" s="22">
        <f t="shared" si="1"/>
        <v>0</v>
      </c>
      <c r="T8" s="22">
        <f t="shared" si="1"/>
        <v>68</v>
      </c>
      <c r="U8" s="22">
        <f>SUM(U11:U18)</f>
        <v>0</v>
      </c>
      <c r="V8" s="22"/>
      <c r="W8" s="22"/>
      <c r="X8" s="49"/>
      <c r="Y8" s="49"/>
      <c r="Z8" s="49"/>
    </row>
    <row r="9" s="6" customFormat="1" ht="210" customHeight="1" spans="1:26">
      <c r="A9" s="27">
        <v>1</v>
      </c>
      <c r="B9" s="27" t="s">
        <v>33</v>
      </c>
      <c r="C9" s="27" t="s">
        <v>34</v>
      </c>
      <c r="D9" s="27" t="s">
        <v>32</v>
      </c>
      <c r="E9" s="27" t="s">
        <v>35</v>
      </c>
      <c r="F9" s="27" t="s">
        <v>36</v>
      </c>
      <c r="G9" s="27" t="s">
        <v>37</v>
      </c>
      <c r="H9" s="28" t="s">
        <v>38</v>
      </c>
      <c r="I9" s="46">
        <v>104</v>
      </c>
      <c r="J9" s="46">
        <f t="shared" ref="J9:J19" si="2">SUM(K9,S9,T9,U9)</f>
        <v>104</v>
      </c>
      <c r="K9" s="46">
        <f t="shared" ref="K9:K20" si="3">SUM(L9:R9)</f>
        <v>104</v>
      </c>
      <c r="L9" s="46"/>
      <c r="M9" s="46">
        <v>104</v>
      </c>
      <c r="N9" s="47"/>
      <c r="O9" s="47"/>
      <c r="P9" s="27"/>
      <c r="Q9" s="27"/>
      <c r="R9" s="27"/>
      <c r="S9" s="27"/>
      <c r="T9" s="27"/>
      <c r="U9" s="27"/>
      <c r="V9" s="27" t="s">
        <v>39</v>
      </c>
      <c r="W9" s="27" t="s">
        <v>40</v>
      </c>
      <c r="X9" s="27" t="s">
        <v>41</v>
      </c>
      <c r="Y9" s="27" t="s">
        <v>42</v>
      </c>
      <c r="Z9" s="27"/>
    </row>
    <row r="10" s="6" customFormat="1" ht="207" customHeight="1" spans="1:26">
      <c r="A10" s="27">
        <v>2</v>
      </c>
      <c r="B10" s="27" t="s">
        <v>33</v>
      </c>
      <c r="C10" s="27" t="s">
        <v>43</v>
      </c>
      <c r="D10" s="27" t="s">
        <v>32</v>
      </c>
      <c r="E10" s="27" t="s">
        <v>35</v>
      </c>
      <c r="F10" s="27" t="s">
        <v>36</v>
      </c>
      <c r="G10" s="27" t="s">
        <v>44</v>
      </c>
      <c r="H10" s="28" t="s">
        <v>45</v>
      </c>
      <c r="I10" s="46">
        <v>200</v>
      </c>
      <c r="J10" s="46">
        <f t="shared" si="2"/>
        <v>200</v>
      </c>
      <c r="K10" s="46">
        <f t="shared" si="3"/>
        <v>200</v>
      </c>
      <c r="L10" s="46"/>
      <c r="M10" s="46">
        <v>200</v>
      </c>
      <c r="N10" s="47"/>
      <c r="O10" s="47"/>
      <c r="P10" s="27"/>
      <c r="Q10" s="27"/>
      <c r="R10" s="27"/>
      <c r="S10" s="27"/>
      <c r="T10" s="27"/>
      <c r="U10" s="27"/>
      <c r="V10" s="27" t="s">
        <v>46</v>
      </c>
      <c r="W10" s="27" t="s">
        <v>47</v>
      </c>
      <c r="X10" s="27" t="s">
        <v>41</v>
      </c>
      <c r="Y10" s="27" t="s">
        <v>42</v>
      </c>
      <c r="Z10" s="27"/>
    </row>
    <row r="11" s="6" customFormat="1" ht="198" customHeight="1" spans="1:26">
      <c r="A11" s="27">
        <v>3</v>
      </c>
      <c r="B11" s="27" t="s">
        <v>48</v>
      </c>
      <c r="C11" s="27" t="s">
        <v>49</v>
      </c>
      <c r="D11" s="27" t="s">
        <v>32</v>
      </c>
      <c r="E11" s="27" t="s">
        <v>35</v>
      </c>
      <c r="F11" s="27" t="s">
        <v>36</v>
      </c>
      <c r="G11" s="27" t="s">
        <v>50</v>
      </c>
      <c r="H11" s="28" t="s">
        <v>51</v>
      </c>
      <c r="I11" s="46">
        <v>350</v>
      </c>
      <c r="J11" s="46">
        <f t="shared" si="2"/>
        <v>350</v>
      </c>
      <c r="K11" s="46">
        <f t="shared" si="3"/>
        <v>350</v>
      </c>
      <c r="L11" s="46"/>
      <c r="M11" s="46">
        <v>350</v>
      </c>
      <c r="N11" s="47"/>
      <c r="O11" s="47"/>
      <c r="P11" s="27"/>
      <c r="Q11" s="27"/>
      <c r="R11" s="27"/>
      <c r="S11" s="27"/>
      <c r="T11" s="27"/>
      <c r="U11" s="27"/>
      <c r="V11" s="27" t="s">
        <v>52</v>
      </c>
      <c r="W11" s="27" t="s">
        <v>53</v>
      </c>
      <c r="X11" s="27" t="s">
        <v>54</v>
      </c>
      <c r="Y11" s="27" t="s">
        <v>55</v>
      </c>
      <c r="Z11" s="27"/>
    </row>
    <row r="12" s="6" customFormat="1" ht="198" customHeight="1" spans="1:26">
      <c r="A12" s="27">
        <v>4</v>
      </c>
      <c r="B12" s="27" t="s">
        <v>56</v>
      </c>
      <c r="C12" s="27" t="s">
        <v>57</v>
      </c>
      <c r="D12" s="27" t="s">
        <v>32</v>
      </c>
      <c r="E12" s="27" t="s">
        <v>35</v>
      </c>
      <c r="F12" s="27" t="s">
        <v>36</v>
      </c>
      <c r="G12" s="27" t="s">
        <v>58</v>
      </c>
      <c r="H12" s="28" t="s">
        <v>59</v>
      </c>
      <c r="I12" s="46">
        <v>680</v>
      </c>
      <c r="J12" s="46">
        <f t="shared" si="2"/>
        <v>680</v>
      </c>
      <c r="K12" s="46">
        <f t="shared" si="3"/>
        <v>680</v>
      </c>
      <c r="L12" s="46"/>
      <c r="M12" s="46">
        <v>680</v>
      </c>
      <c r="N12" s="47"/>
      <c r="O12" s="47"/>
      <c r="P12" s="27"/>
      <c r="Q12" s="27"/>
      <c r="R12" s="27"/>
      <c r="S12" s="27"/>
      <c r="T12" s="27"/>
      <c r="U12" s="27"/>
      <c r="V12" s="27" t="s">
        <v>39</v>
      </c>
      <c r="W12" s="27" t="s">
        <v>40</v>
      </c>
      <c r="X12" s="27" t="s">
        <v>60</v>
      </c>
      <c r="Y12" s="27" t="s">
        <v>61</v>
      </c>
      <c r="Z12" s="27"/>
    </row>
    <row r="13" s="6" customFormat="1" ht="198" customHeight="1" spans="1:26">
      <c r="A13" s="27">
        <v>5</v>
      </c>
      <c r="B13" s="27" t="s">
        <v>62</v>
      </c>
      <c r="C13" s="27" t="s">
        <v>63</v>
      </c>
      <c r="D13" s="27" t="s">
        <v>32</v>
      </c>
      <c r="E13" s="27" t="s">
        <v>64</v>
      </c>
      <c r="F13" s="27" t="s">
        <v>36</v>
      </c>
      <c r="G13" s="27" t="s">
        <v>65</v>
      </c>
      <c r="H13" s="28" t="s">
        <v>66</v>
      </c>
      <c r="I13" s="46">
        <v>600</v>
      </c>
      <c r="J13" s="46">
        <f t="shared" si="2"/>
        <v>600</v>
      </c>
      <c r="K13" s="46">
        <f t="shared" si="3"/>
        <v>532</v>
      </c>
      <c r="L13" s="46"/>
      <c r="M13" s="46">
        <v>532</v>
      </c>
      <c r="N13" s="47"/>
      <c r="O13" s="47"/>
      <c r="P13" s="27"/>
      <c r="Q13" s="27"/>
      <c r="R13" s="27"/>
      <c r="S13" s="27"/>
      <c r="T13" s="27">
        <v>68</v>
      </c>
      <c r="U13" s="27"/>
      <c r="V13" s="27" t="s">
        <v>67</v>
      </c>
      <c r="W13" s="27" t="s">
        <v>68</v>
      </c>
      <c r="X13" s="27" t="s">
        <v>69</v>
      </c>
      <c r="Y13" s="27" t="s">
        <v>70</v>
      </c>
      <c r="Z13" s="27"/>
    </row>
    <row r="14" s="6" customFormat="1" ht="198" customHeight="1" spans="1:26">
      <c r="A14" s="27">
        <v>6</v>
      </c>
      <c r="B14" s="27" t="s">
        <v>71</v>
      </c>
      <c r="C14" s="27" t="s">
        <v>72</v>
      </c>
      <c r="D14" s="27" t="s">
        <v>32</v>
      </c>
      <c r="E14" s="27" t="s">
        <v>35</v>
      </c>
      <c r="F14" s="27" t="s">
        <v>36</v>
      </c>
      <c r="G14" s="27" t="s">
        <v>73</v>
      </c>
      <c r="H14" s="28" t="s">
        <v>74</v>
      </c>
      <c r="I14" s="46">
        <v>430</v>
      </c>
      <c r="J14" s="46">
        <f t="shared" si="2"/>
        <v>430</v>
      </c>
      <c r="K14" s="46">
        <f t="shared" si="3"/>
        <v>430</v>
      </c>
      <c r="L14" s="46"/>
      <c r="M14" s="46">
        <v>430</v>
      </c>
      <c r="N14" s="47"/>
      <c r="O14" s="47"/>
      <c r="P14" s="27"/>
      <c r="Q14" s="27"/>
      <c r="R14" s="27"/>
      <c r="S14" s="27"/>
      <c r="T14" s="27"/>
      <c r="U14" s="27"/>
      <c r="V14" s="27" t="s">
        <v>67</v>
      </c>
      <c r="W14" s="27" t="s">
        <v>68</v>
      </c>
      <c r="X14" s="27" t="s">
        <v>75</v>
      </c>
      <c r="Y14" s="27" t="s">
        <v>76</v>
      </c>
      <c r="Z14" s="27"/>
    </row>
    <row r="15" s="6" customFormat="1" ht="198" customHeight="1" spans="1:26">
      <c r="A15" s="27">
        <v>7</v>
      </c>
      <c r="B15" s="27" t="s">
        <v>77</v>
      </c>
      <c r="C15" s="27" t="s">
        <v>78</v>
      </c>
      <c r="D15" s="27" t="s">
        <v>32</v>
      </c>
      <c r="E15" s="27" t="s">
        <v>35</v>
      </c>
      <c r="F15" s="27" t="s">
        <v>36</v>
      </c>
      <c r="G15" s="27" t="s">
        <v>79</v>
      </c>
      <c r="H15" s="28" t="s">
        <v>80</v>
      </c>
      <c r="I15" s="46">
        <v>340</v>
      </c>
      <c r="J15" s="46">
        <f t="shared" si="2"/>
        <v>340</v>
      </c>
      <c r="K15" s="46">
        <f t="shared" si="3"/>
        <v>340</v>
      </c>
      <c r="L15" s="46"/>
      <c r="M15" s="46">
        <v>340</v>
      </c>
      <c r="N15" s="47"/>
      <c r="O15" s="47"/>
      <c r="P15" s="27"/>
      <c r="Q15" s="27"/>
      <c r="R15" s="27"/>
      <c r="S15" s="27"/>
      <c r="T15" s="27"/>
      <c r="U15" s="27"/>
      <c r="V15" s="27" t="s">
        <v>81</v>
      </c>
      <c r="W15" s="27" t="s">
        <v>82</v>
      </c>
      <c r="X15" s="27" t="s">
        <v>75</v>
      </c>
      <c r="Y15" s="27" t="s">
        <v>76</v>
      </c>
      <c r="Z15" s="27"/>
    </row>
    <row r="16" s="6" customFormat="1" ht="198" customHeight="1" spans="1:26">
      <c r="A16" s="27">
        <v>8</v>
      </c>
      <c r="B16" s="27" t="s">
        <v>83</v>
      </c>
      <c r="C16" s="27" t="s">
        <v>84</v>
      </c>
      <c r="D16" s="27" t="s">
        <v>32</v>
      </c>
      <c r="E16" s="27" t="s">
        <v>35</v>
      </c>
      <c r="F16" s="27" t="s">
        <v>36</v>
      </c>
      <c r="G16" s="27" t="s">
        <v>85</v>
      </c>
      <c r="H16" s="28" t="s">
        <v>86</v>
      </c>
      <c r="I16" s="46">
        <v>935</v>
      </c>
      <c r="J16" s="46">
        <f t="shared" si="2"/>
        <v>935</v>
      </c>
      <c r="K16" s="46">
        <f t="shared" si="3"/>
        <v>935</v>
      </c>
      <c r="L16" s="46"/>
      <c r="M16" s="46">
        <f>11*85</f>
        <v>935</v>
      </c>
      <c r="N16" s="47"/>
      <c r="O16" s="47"/>
      <c r="P16" s="27"/>
      <c r="Q16" s="27"/>
      <c r="R16" s="27"/>
      <c r="S16" s="27"/>
      <c r="T16" s="27"/>
      <c r="U16" s="27"/>
      <c r="V16" s="27" t="s">
        <v>87</v>
      </c>
      <c r="W16" s="27" t="s">
        <v>88</v>
      </c>
      <c r="X16" s="27" t="s">
        <v>75</v>
      </c>
      <c r="Y16" s="27" t="s">
        <v>76</v>
      </c>
      <c r="Z16" s="27"/>
    </row>
    <row r="17" s="6" customFormat="1" ht="198" customHeight="1" spans="1:26">
      <c r="A17" s="27">
        <v>10</v>
      </c>
      <c r="B17" s="27" t="s">
        <v>98</v>
      </c>
      <c r="C17" s="27" t="s">
        <v>99</v>
      </c>
      <c r="D17" s="27" t="s">
        <v>32</v>
      </c>
      <c r="E17" s="27" t="s">
        <v>91</v>
      </c>
      <c r="F17" s="27" t="s">
        <v>36</v>
      </c>
      <c r="G17" s="27" t="s">
        <v>100</v>
      </c>
      <c r="H17" s="28" t="s">
        <v>101</v>
      </c>
      <c r="I17" s="46">
        <v>600</v>
      </c>
      <c r="J17" s="46">
        <f t="shared" si="2"/>
        <v>600</v>
      </c>
      <c r="K17" s="46">
        <f t="shared" si="3"/>
        <v>600</v>
      </c>
      <c r="L17" s="46"/>
      <c r="M17" s="46">
        <v>600</v>
      </c>
      <c r="N17" s="47"/>
      <c r="O17" s="47"/>
      <c r="P17" s="27"/>
      <c r="Q17" s="27"/>
      <c r="R17" s="27"/>
      <c r="S17" s="27"/>
      <c r="T17" s="27"/>
      <c r="U17" s="27"/>
      <c r="V17" s="27" t="s">
        <v>102</v>
      </c>
      <c r="W17" s="27" t="s">
        <v>103</v>
      </c>
      <c r="X17" s="27" t="s">
        <v>94</v>
      </c>
      <c r="Y17" s="27" t="s">
        <v>95</v>
      </c>
      <c r="Z17" s="27"/>
    </row>
    <row r="18" s="6" customFormat="1" ht="198" customHeight="1" spans="1:26">
      <c r="A18" s="27">
        <v>12</v>
      </c>
      <c r="B18" s="27" t="s">
        <v>108</v>
      </c>
      <c r="C18" s="27" t="s">
        <v>109</v>
      </c>
      <c r="D18" s="27" t="s">
        <v>32</v>
      </c>
      <c r="E18" s="27" t="s">
        <v>110</v>
      </c>
      <c r="F18" s="27" t="s">
        <v>36</v>
      </c>
      <c r="G18" s="27" t="s">
        <v>111</v>
      </c>
      <c r="H18" s="28" t="s">
        <v>170</v>
      </c>
      <c r="I18" s="46">
        <v>780</v>
      </c>
      <c r="J18" s="46">
        <f t="shared" ref="J18:J22" si="4">SUM(K18,S18:U18)</f>
        <v>780</v>
      </c>
      <c r="K18" s="46">
        <f t="shared" si="3"/>
        <v>780</v>
      </c>
      <c r="L18" s="46"/>
      <c r="M18" s="46">
        <v>780</v>
      </c>
      <c r="N18" s="47"/>
      <c r="O18" s="47"/>
      <c r="P18" s="27"/>
      <c r="Q18" s="27"/>
      <c r="R18" s="27"/>
      <c r="S18" s="27"/>
      <c r="T18" s="27"/>
      <c r="U18" s="27"/>
      <c r="V18" s="27" t="s">
        <v>113</v>
      </c>
      <c r="W18" s="27" t="s">
        <v>114</v>
      </c>
      <c r="X18" s="27" t="s">
        <v>115</v>
      </c>
      <c r="Y18" s="27" t="s">
        <v>116</v>
      </c>
      <c r="Z18" s="27" t="s">
        <v>117</v>
      </c>
    </row>
    <row r="19" s="5" customFormat="1" ht="80" customHeight="1" spans="1:26">
      <c r="A19" s="22" t="s">
        <v>118</v>
      </c>
      <c r="B19" s="24" t="s">
        <v>119</v>
      </c>
      <c r="C19" s="25"/>
      <c r="D19" s="26"/>
      <c r="E19" s="22"/>
      <c r="F19" s="22"/>
      <c r="G19" s="22"/>
      <c r="H19" s="22">
        <v>3</v>
      </c>
      <c r="I19" s="48">
        <f t="shared" ref="I19:T19" si="5">SUM(I20:I22)</f>
        <v>2931</v>
      </c>
      <c r="J19" s="48">
        <f t="shared" si="5"/>
        <v>2931</v>
      </c>
      <c r="K19" s="48">
        <f t="shared" si="5"/>
        <v>2931</v>
      </c>
      <c r="L19" s="48">
        <f t="shared" si="5"/>
        <v>0</v>
      </c>
      <c r="M19" s="48">
        <f t="shared" si="5"/>
        <v>2931</v>
      </c>
      <c r="N19" s="48">
        <f t="shared" si="5"/>
        <v>0</v>
      </c>
      <c r="O19" s="48">
        <f t="shared" si="5"/>
        <v>0</v>
      </c>
      <c r="P19" s="48">
        <f t="shared" si="5"/>
        <v>0</v>
      </c>
      <c r="Q19" s="48">
        <f t="shared" si="5"/>
        <v>0</v>
      </c>
      <c r="R19" s="48">
        <f t="shared" si="5"/>
        <v>0</v>
      </c>
      <c r="S19" s="48">
        <f t="shared" si="5"/>
        <v>0</v>
      </c>
      <c r="T19" s="48">
        <f t="shared" si="5"/>
        <v>0</v>
      </c>
      <c r="U19" s="49"/>
      <c r="V19" s="22"/>
      <c r="W19" s="22"/>
      <c r="X19" s="49"/>
      <c r="Y19" s="49"/>
      <c r="Z19" s="49"/>
    </row>
    <row r="20" s="6" customFormat="1" ht="198" customHeight="1" spans="1:26">
      <c r="A20" s="27">
        <v>13</v>
      </c>
      <c r="B20" s="27" t="s">
        <v>120</v>
      </c>
      <c r="C20" s="27" t="s">
        <v>121</v>
      </c>
      <c r="D20" s="27" t="s">
        <v>122</v>
      </c>
      <c r="E20" s="27" t="s">
        <v>123</v>
      </c>
      <c r="F20" s="27" t="s">
        <v>36</v>
      </c>
      <c r="G20" s="27" t="s">
        <v>124</v>
      </c>
      <c r="H20" s="28" t="s">
        <v>125</v>
      </c>
      <c r="I20" s="46">
        <v>1894.8</v>
      </c>
      <c r="J20" s="46">
        <f t="shared" si="4"/>
        <v>1894.8</v>
      </c>
      <c r="K20" s="46">
        <f t="shared" ref="K20:K22" si="6">SUM(L20:R20)</f>
        <v>1894.8</v>
      </c>
      <c r="L20" s="46"/>
      <c r="M20" s="46">
        <v>1894.8</v>
      </c>
      <c r="N20" s="47"/>
      <c r="O20" s="47"/>
      <c r="P20" s="27"/>
      <c r="Q20" s="27"/>
      <c r="R20" s="27"/>
      <c r="S20" s="27"/>
      <c r="T20" s="27"/>
      <c r="U20" s="27"/>
      <c r="V20" s="27" t="s">
        <v>126</v>
      </c>
      <c r="W20" s="27" t="s">
        <v>127</v>
      </c>
      <c r="X20" s="27" t="s">
        <v>126</v>
      </c>
      <c r="Y20" s="27" t="s">
        <v>127</v>
      </c>
      <c r="Z20" s="27"/>
    </row>
    <row r="21" s="6" customFormat="1" ht="311" customHeight="1" spans="1:26">
      <c r="A21" s="27">
        <v>14</v>
      </c>
      <c r="B21" s="27" t="s">
        <v>128</v>
      </c>
      <c r="C21" s="27" t="s">
        <v>129</v>
      </c>
      <c r="D21" s="27" t="s">
        <v>122</v>
      </c>
      <c r="E21" s="27" t="s">
        <v>130</v>
      </c>
      <c r="F21" s="27" t="s">
        <v>36</v>
      </c>
      <c r="G21" s="27" t="s">
        <v>124</v>
      </c>
      <c r="H21" s="28" t="s">
        <v>131</v>
      </c>
      <c r="I21" s="46">
        <v>300</v>
      </c>
      <c r="J21" s="46">
        <f t="shared" si="4"/>
        <v>300</v>
      </c>
      <c r="K21" s="46">
        <f t="shared" si="6"/>
        <v>300</v>
      </c>
      <c r="L21" s="46"/>
      <c r="M21" s="46">
        <v>300</v>
      </c>
      <c r="N21" s="47"/>
      <c r="O21" s="47"/>
      <c r="P21" s="27"/>
      <c r="Q21" s="27"/>
      <c r="R21" s="27"/>
      <c r="S21" s="27"/>
      <c r="T21" s="27"/>
      <c r="U21" s="27"/>
      <c r="V21" s="27" t="s">
        <v>132</v>
      </c>
      <c r="W21" s="27" t="s">
        <v>133</v>
      </c>
      <c r="X21" s="27" t="s">
        <v>132</v>
      </c>
      <c r="Y21" s="27" t="s">
        <v>133</v>
      </c>
      <c r="Z21" s="27"/>
    </row>
    <row r="22" s="6" customFormat="1" ht="332" customHeight="1" spans="1:26">
      <c r="A22" s="27">
        <v>15</v>
      </c>
      <c r="B22" s="27" t="s">
        <v>134</v>
      </c>
      <c r="C22" s="27" t="s">
        <v>135</v>
      </c>
      <c r="D22" s="27" t="s">
        <v>122</v>
      </c>
      <c r="E22" s="27" t="s">
        <v>130</v>
      </c>
      <c r="F22" s="27" t="s">
        <v>36</v>
      </c>
      <c r="G22" s="27" t="s">
        <v>124</v>
      </c>
      <c r="H22" s="28" t="s">
        <v>136</v>
      </c>
      <c r="I22" s="46">
        <v>736.2</v>
      </c>
      <c r="J22" s="46">
        <f t="shared" si="4"/>
        <v>736.2</v>
      </c>
      <c r="K22" s="46">
        <f t="shared" si="6"/>
        <v>736.2</v>
      </c>
      <c r="L22" s="46"/>
      <c r="M22" s="46">
        <v>736.2</v>
      </c>
      <c r="N22" s="47"/>
      <c r="O22" s="47"/>
      <c r="P22" s="27"/>
      <c r="Q22" s="27"/>
      <c r="R22" s="27"/>
      <c r="S22" s="27"/>
      <c r="T22" s="27"/>
      <c r="U22" s="27"/>
      <c r="V22" s="27" t="s">
        <v>132</v>
      </c>
      <c r="W22" s="27" t="s">
        <v>133</v>
      </c>
      <c r="X22" s="27" t="s">
        <v>132</v>
      </c>
      <c r="Y22" s="27" t="s">
        <v>133</v>
      </c>
      <c r="Z22" s="27"/>
    </row>
    <row r="23" s="5" customFormat="1" ht="80" customHeight="1" spans="1:26">
      <c r="A23" s="22" t="s">
        <v>137</v>
      </c>
      <c r="B23" s="24" t="s">
        <v>138</v>
      </c>
      <c r="C23" s="25"/>
      <c r="D23" s="26"/>
      <c r="E23" s="22"/>
      <c r="F23" s="22"/>
      <c r="G23" s="22"/>
      <c r="H23" s="22">
        <v>6</v>
      </c>
      <c r="I23" s="48">
        <f>SUM(I24:I29)</f>
        <v>2510</v>
      </c>
      <c r="J23" s="48">
        <f>SUM(J24:J29)</f>
        <v>2045</v>
      </c>
      <c r="K23" s="48">
        <f>SUM(K24:K29)</f>
        <v>2045</v>
      </c>
      <c r="L23" s="48">
        <f>SUM(L24:L29)</f>
        <v>0</v>
      </c>
      <c r="M23" s="48">
        <f>SUM(M24:M29)</f>
        <v>2045</v>
      </c>
      <c r="N23" s="48">
        <f t="shared" ref="I23:T23" si="7">SUM(N24:N29)</f>
        <v>0</v>
      </c>
      <c r="O23" s="48">
        <f t="shared" si="7"/>
        <v>0</v>
      </c>
      <c r="P23" s="48">
        <f t="shared" si="7"/>
        <v>0</v>
      </c>
      <c r="Q23" s="48">
        <f t="shared" si="7"/>
        <v>0</v>
      </c>
      <c r="R23" s="48">
        <f t="shared" si="7"/>
        <v>0</v>
      </c>
      <c r="S23" s="48">
        <f t="shared" si="7"/>
        <v>0</v>
      </c>
      <c r="T23" s="48">
        <f t="shared" si="7"/>
        <v>0</v>
      </c>
      <c r="U23" s="48">
        <f>SUM(U26:U26)</f>
        <v>0</v>
      </c>
      <c r="V23" s="22"/>
      <c r="W23" s="22"/>
      <c r="X23" s="49"/>
      <c r="Y23" s="49"/>
      <c r="Z23" s="49"/>
    </row>
    <row r="24" s="6" customFormat="1" ht="198" customHeight="1" spans="1:26">
      <c r="A24" s="27">
        <v>16</v>
      </c>
      <c r="B24" s="27" t="s">
        <v>139</v>
      </c>
      <c r="C24" s="27" t="s">
        <v>140</v>
      </c>
      <c r="D24" s="27" t="s">
        <v>138</v>
      </c>
      <c r="E24" s="27" t="s">
        <v>141</v>
      </c>
      <c r="F24" s="27" t="s">
        <v>36</v>
      </c>
      <c r="G24" s="27" t="s">
        <v>142</v>
      </c>
      <c r="H24" s="28" t="s">
        <v>143</v>
      </c>
      <c r="I24" s="46">
        <v>410</v>
      </c>
      <c r="J24" s="46">
        <f t="shared" ref="J24:J29" si="8">SUM(K24,S24:U24)</f>
        <v>410</v>
      </c>
      <c r="K24" s="46">
        <f t="shared" ref="K24:K29" si="9">SUM(L24:R24)</f>
        <v>410</v>
      </c>
      <c r="L24" s="46"/>
      <c r="M24" s="46">
        <v>410</v>
      </c>
      <c r="N24" s="47"/>
      <c r="O24" s="47"/>
      <c r="P24" s="27"/>
      <c r="Q24" s="27"/>
      <c r="R24" s="27"/>
      <c r="S24" s="27"/>
      <c r="T24" s="27"/>
      <c r="U24" s="27"/>
      <c r="V24" s="27" t="s">
        <v>87</v>
      </c>
      <c r="W24" s="27" t="s">
        <v>88</v>
      </c>
      <c r="X24" s="27" t="s">
        <v>126</v>
      </c>
      <c r="Y24" s="27" t="s">
        <v>127</v>
      </c>
      <c r="Z24" s="27"/>
    </row>
    <row r="25" s="6" customFormat="1" ht="198" customHeight="1" spans="1:26">
      <c r="A25" s="27">
        <v>17</v>
      </c>
      <c r="B25" s="27" t="s">
        <v>144</v>
      </c>
      <c r="C25" s="27" t="s">
        <v>145</v>
      </c>
      <c r="D25" s="27" t="s">
        <v>138</v>
      </c>
      <c r="E25" s="27" t="s">
        <v>146</v>
      </c>
      <c r="F25" s="27" t="s">
        <v>36</v>
      </c>
      <c r="G25" s="27" t="s">
        <v>171</v>
      </c>
      <c r="H25" s="28" t="s">
        <v>172</v>
      </c>
      <c r="I25" s="46">
        <v>550</v>
      </c>
      <c r="J25" s="46">
        <f t="shared" si="8"/>
        <v>550</v>
      </c>
      <c r="K25" s="46">
        <f t="shared" si="9"/>
        <v>550</v>
      </c>
      <c r="L25" s="46"/>
      <c r="M25" s="46">
        <v>550</v>
      </c>
      <c r="N25" s="47"/>
      <c r="O25" s="47"/>
      <c r="P25" s="27"/>
      <c r="Q25" s="27"/>
      <c r="R25" s="27"/>
      <c r="S25" s="27"/>
      <c r="T25" s="27"/>
      <c r="U25" s="27"/>
      <c r="V25" s="27" t="s">
        <v>149</v>
      </c>
      <c r="W25" s="27" t="s">
        <v>150</v>
      </c>
      <c r="X25" s="27" t="s">
        <v>151</v>
      </c>
      <c r="Y25" s="27" t="s">
        <v>152</v>
      </c>
      <c r="Z25" s="27"/>
    </row>
    <row r="26" s="6" customFormat="1" ht="198" customHeight="1" spans="1:26">
      <c r="A26" s="27">
        <v>18</v>
      </c>
      <c r="B26" s="27" t="s">
        <v>153</v>
      </c>
      <c r="C26" s="27" t="s">
        <v>154</v>
      </c>
      <c r="D26" s="27" t="s">
        <v>138</v>
      </c>
      <c r="E26" s="27" t="s">
        <v>141</v>
      </c>
      <c r="F26" s="27" t="s">
        <v>36</v>
      </c>
      <c r="G26" s="27" t="s">
        <v>155</v>
      </c>
      <c r="H26" s="28" t="s">
        <v>156</v>
      </c>
      <c r="I26" s="46">
        <v>200</v>
      </c>
      <c r="J26" s="46">
        <f t="shared" si="8"/>
        <v>200</v>
      </c>
      <c r="K26" s="46">
        <f t="shared" si="9"/>
        <v>200</v>
      </c>
      <c r="L26" s="46"/>
      <c r="M26" s="46">
        <v>200</v>
      </c>
      <c r="N26" s="47"/>
      <c r="O26" s="47"/>
      <c r="P26" s="27"/>
      <c r="Q26" s="27"/>
      <c r="R26" s="27"/>
      <c r="S26" s="27"/>
      <c r="T26" s="27"/>
      <c r="U26" s="27"/>
      <c r="V26" s="27" t="s">
        <v>157</v>
      </c>
      <c r="W26" s="27" t="s">
        <v>158</v>
      </c>
      <c r="X26" s="27" t="s">
        <v>126</v>
      </c>
      <c r="Y26" s="27" t="s">
        <v>127</v>
      </c>
      <c r="Z26" s="27"/>
    </row>
    <row r="27" s="6" customFormat="1" ht="198" customHeight="1" spans="1:26">
      <c r="A27" s="27">
        <v>19</v>
      </c>
      <c r="B27" s="27" t="s">
        <v>159</v>
      </c>
      <c r="C27" s="27" t="s">
        <v>160</v>
      </c>
      <c r="D27" s="27" t="s">
        <v>138</v>
      </c>
      <c r="E27" s="27" t="s">
        <v>161</v>
      </c>
      <c r="F27" s="27" t="s">
        <v>36</v>
      </c>
      <c r="G27" s="27" t="s">
        <v>162</v>
      </c>
      <c r="H27" s="28" t="s">
        <v>163</v>
      </c>
      <c r="I27" s="46">
        <v>300</v>
      </c>
      <c r="J27" s="46">
        <f t="shared" si="8"/>
        <v>300</v>
      </c>
      <c r="K27" s="46">
        <f t="shared" si="9"/>
        <v>300</v>
      </c>
      <c r="L27" s="46"/>
      <c r="M27" s="46">
        <v>300</v>
      </c>
      <c r="N27" s="47"/>
      <c r="O27" s="47"/>
      <c r="P27" s="27"/>
      <c r="Q27" s="27"/>
      <c r="R27" s="27"/>
      <c r="S27" s="27"/>
      <c r="T27" s="27"/>
      <c r="U27" s="27"/>
      <c r="V27" s="27" t="s">
        <v>75</v>
      </c>
      <c r="W27" s="27" t="s">
        <v>76</v>
      </c>
      <c r="X27" s="27" t="s">
        <v>75</v>
      </c>
      <c r="Y27" s="27" t="s">
        <v>76</v>
      </c>
      <c r="Z27" s="27"/>
    </row>
    <row r="28" s="6" customFormat="1" ht="163" customHeight="1" spans="1:28">
      <c r="A28" s="27">
        <v>20</v>
      </c>
      <c r="B28" s="27" t="s">
        <v>173</v>
      </c>
      <c r="C28" s="51" t="s">
        <v>174</v>
      </c>
      <c r="D28" s="51" t="s">
        <v>138</v>
      </c>
      <c r="E28" s="51" t="s">
        <v>141</v>
      </c>
      <c r="F28" s="51" t="s">
        <v>175</v>
      </c>
      <c r="G28" s="51" t="s">
        <v>176</v>
      </c>
      <c r="H28" s="52" t="s">
        <v>177</v>
      </c>
      <c r="I28" s="27">
        <v>950</v>
      </c>
      <c r="J28" s="46">
        <f t="shared" si="8"/>
        <v>485</v>
      </c>
      <c r="K28" s="46">
        <f t="shared" si="9"/>
        <v>485</v>
      </c>
      <c r="L28" s="46"/>
      <c r="M28" s="46">
        <v>485</v>
      </c>
      <c r="N28" s="46"/>
      <c r="O28" s="47"/>
      <c r="P28" s="47"/>
      <c r="Q28" s="47"/>
      <c r="R28" s="27"/>
      <c r="S28" s="27"/>
      <c r="T28" s="27"/>
      <c r="U28" s="27"/>
      <c r="V28" s="27" t="s">
        <v>81</v>
      </c>
      <c r="W28" s="27" t="s">
        <v>82</v>
      </c>
      <c r="X28" s="27" t="s">
        <v>178</v>
      </c>
      <c r="Y28" s="27" t="s">
        <v>127</v>
      </c>
      <c r="Z28" s="50" t="s">
        <v>179</v>
      </c>
      <c r="AB28" s="53"/>
    </row>
    <row r="29" s="6" customFormat="1" ht="198" customHeight="1" spans="1:26">
      <c r="A29" s="27">
        <v>21</v>
      </c>
      <c r="B29" s="27" t="s">
        <v>164</v>
      </c>
      <c r="C29" s="27" t="s">
        <v>165</v>
      </c>
      <c r="D29" s="27" t="s">
        <v>138</v>
      </c>
      <c r="E29" s="27" t="s">
        <v>141</v>
      </c>
      <c r="F29" s="27" t="s">
        <v>175</v>
      </c>
      <c r="G29" s="27" t="s">
        <v>166</v>
      </c>
      <c r="H29" s="28" t="s">
        <v>167</v>
      </c>
      <c r="I29" s="46">
        <v>100</v>
      </c>
      <c r="J29" s="46">
        <f t="shared" si="8"/>
        <v>100</v>
      </c>
      <c r="K29" s="46">
        <f t="shared" si="9"/>
        <v>100</v>
      </c>
      <c r="L29" s="46"/>
      <c r="M29" s="46">
        <v>100</v>
      </c>
      <c r="N29" s="47"/>
      <c r="O29" s="47"/>
      <c r="P29" s="27"/>
      <c r="Q29" s="27"/>
      <c r="R29" s="27"/>
      <c r="S29" s="27"/>
      <c r="T29" s="27"/>
      <c r="U29" s="27"/>
      <c r="V29" s="27" t="s">
        <v>168</v>
      </c>
      <c r="W29" s="27" t="s">
        <v>169</v>
      </c>
      <c r="X29" s="27" t="s">
        <v>126</v>
      </c>
      <c r="Y29" s="27" t="s">
        <v>127</v>
      </c>
      <c r="Z29" s="27"/>
    </row>
  </sheetData>
  <sheetProtection formatCells="0" formatColumns="0" formatRows="0" insertRows="0" insertColumns="0" insertHyperlinks="0" deleteColumns="0" deleteRows="0" sort="0" autoFilter="0" pivotTables="0"/>
  <autoFilter ref="A6:Z29">
    <extLst/>
  </autoFilter>
  <mergeCells count="33">
    <mergeCell ref="A1:Z1"/>
    <mergeCell ref="A2:D2"/>
    <mergeCell ref="K3:U3"/>
    <mergeCell ref="K4:R4"/>
    <mergeCell ref="L5:M5"/>
    <mergeCell ref="A7:F7"/>
    <mergeCell ref="B8:C8"/>
    <mergeCell ref="B19:C19"/>
    <mergeCell ref="B23:C23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5:K6"/>
    <mergeCell ref="N5:N6"/>
    <mergeCell ref="O5:O6"/>
    <mergeCell ref="P5:P6"/>
    <mergeCell ref="Q5:Q6"/>
    <mergeCell ref="R5:R6"/>
    <mergeCell ref="S4:S6"/>
    <mergeCell ref="T4:T6"/>
    <mergeCell ref="U4:U6"/>
    <mergeCell ref="V3:V6"/>
    <mergeCell ref="W3:W6"/>
    <mergeCell ref="X3:X6"/>
    <mergeCell ref="Y3:Y6"/>
    <mergeCell ref="Z3:Z6"/>
  </mergeCells>
  <dataValidations count="5">
    <dataValidation type="list" allowBlank="1" showInputMessage="1" showErrorMessage="1" sqref="E17 E14:E15">
      <formula1>INDIRECT(#REF!)</formula1>
    </dataValidation>
    <dataValidation type="list" allowBlank="1" showErrorMessage="1" sqref="E16 E4:E13 E26:E27 E29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D28 D18:D19 D23:D25">
      <formula1>#REF!</formula1>
    </dataValidation>
    <dataValidation type="list" allowBlank="1" showInputMessage="1" showErrorMessage="1" sqref="E28 E18:E25">
      <formula1>INDIRECT(D18)</formula1>
    </dataValidation>
    <dataValidation type="list" allowBlank="1" showInputMessage="1" showErrorMessage="1" sqref="F18:F28">
      <formula1>"新建,改建,扩建"</formula1>
    </dataValidation>
  </dataValidations>
  <printOptions horizontalCentered="1"/>
  <pageMargins left="0.251388888888889" right="0.251388888888889" top="0.393055555555556" bottom="0.393055555555556" header="0.298611111111111" footer="0.298611111111111"/>
  <pageSetup paperSize="8" scale="31" fitToHeight="0" orientation="landscape" horizontalDpi="600"/>
  <headerFooter>
    <oddFooter>&amp;C第 &amp;P 页，共 &amp;N 页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Z29"/>
  <sheetViews>
    <sheetView showZeros="0" tabSelected="1" zoomScale="55" zoomScaleNormal="55" workbookViewId="0">
      <pane ySplit="6" topLeftCell="A15" activePane="bottomLeft" state="frozen"/>
      <selection/>
      <selection pane="bottomLeft" activeCell="D17" sqref="D17"/>
    </sheetView>
  </sheetViews>
  <sheetFormatPr defaultColWidth="9" defaultRowHeight="18.75"/>
  <cols>
    <col min="1" max="1" width="14.8083333333333" style="7" customWidth="1"/>
    <col min="2" max="2" width="13.25" style="8" customWidth="1"/>
    <col min="3" max="3" width="55" style="8" customWidth="1"/>
    <col min="4" max="4" width="17.3083333333333" style="8" customWidth="1"/>
    <col min="5" max="5" width="34.425" style="8" customWidth="1"/>
    <col min="6" max="6" width="11.35" style="8" customWidth="1"/>
    <col min="7" max="7" width="36.3416666666667" style="8" customWidth="1"/>
    <col min="8" max="8" width="162.883333333333" style="9" customWidth="1"/>
    <col min="9" max="9" width="26.35" style="10" customWidth="1"/>
    <col min="10" max="10" width="25.7666666666667" style="11" customWidth="1"/>
    <col min="11" max="11" width="23.85" style="11" customWidth="1"/>
    <col min="12" max="12" width="22.1166666666667" style="11" customWidth="1"/>
    <col min="13" max="13" width="21.3583333333333" style="12" customWidth="1"/>
    <col min="14" max="14" width="23.5" style="12" hidden="1" customWidth="1"/>
    <col min="15" max="15" width="12.725" style="12" hidden="1" customWidth="1"/>
    <col min="16" max="16" width="18.85" style="8" hidden="1" customWidth="1"/>
    <col min="17" max="19" width="16.15" style="8" hidden="1" customWidth="1"/>
    <col min="20" max="20" width="16.15" style="8" customWidth="1"/>
    <col min="21" max="21" width="22.3083333333333" style="8" hidden="1" customWidth="1"/>
    <col min="22" max="23" width="18.1166666666667" style="8" customWidth="1"/>
    <col min="24" max="24" width="18.1166666666667" style="13" customWidth="1"/>
    <col min="25" max="25" width="18.1166666666667" style="14" customWidth="1"/>
    <col min="26" max="26" width="22.8833333333333" style="13" customWidth="1"/>
    <col min="27" max="16384" width="9" style="15"/>
  </cols>
  <sheetData>
    <row r="1" s="1" customFormat="1" ht="84" customHeight="1" spans="1:26">
      <c r="A1" s="16" t="s">
        <v>0</v>
      </c>
      <c r="B1" s="16"/>
      <c r="C1" s="16"/>
      <c r="D1" s="17"/>
      <c r="E1" s="17"/>
      <c r="F1" s="17"/>
      <c r="G1" s="16"/>
      <c r="H1" s="16"/>
      <c r="I1" s="30"/>
      <c r="J1" s="30"/>
      <c r="K1" s="31"/>
      <c r="L1" s="31"/>
      <c r="M1" s="32"/>
      <c r="N1" s="32"/>
      <c r="O1" s="32"/>
      <c r="P1" s="17"/>
      <c r="Q1" s="17"/>
      <c r="R1" s="17"/>
      <c r="S1" s="17"/>
      <c r="T1" s="17"/>
      <c r="U1" s="17"/>
      <c r="V1" s="17"/>
      <c r="W1" s="17"/>
      <c r="X1" s="16"/>
      <c r="Y1" s="16"/>
      <c r="Z1" s="16"/>
    </row>
    <row r="2" s="2" customFormat="1" ht="50" customHeight="1" spans="1:26">
      <c r="A2" s="18" t="s">
        <v>1</v>
      </c>
      <c r="B2" s="18"/>
      <c r="C2" s="18"/>
      <c r="D2" s="18"/>
      <c r="E2" s="19"/>
      <c r="F2" s="18"/>
      <c r="G2" s="18"/>
      <c r="H2" s="20"/>
      <c r="I2" s="33"/>
      <c r="J2" s="33"/>
      <c r="K2" s="33"/>
      <c r="L2" s="33"/>
      <c r="M2" s="34">
        <f>M7-9927</f>
        <v>0</v>
      </c>
      <c r="N2" s="34"/>
      <c r="O2" s="34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 s="3" customFormat="1" ht="42" customHeight="1" spans="1:26">
      <c r="A3" s="21" t="s">
        <v>2</v>
      </c>
      <c r="B3" s="21" t="s">
        <v>3</v>
      </c>
      <c r="C3" s="21" t="s">
        <v>4</v>
      </c>
      <c r="D3" s="21" t="s">
        <v>5</v>
      </c>
      <c r="E3" s="21" t="s">
        <v>6</v>
      </c>
      <c r="F3" s="21" t="s">
        <v>7</v>
      </c>
      <c r="G3" s="21" t="s">
        <v>8</v>
      </c>
      <c r="H3" s="21" t="s">
        <v>9</v>
      </c>
      <c r="I3" s="35" t="s">
        <v>10</v>
      </c>
      <c r="J3" s="36" t="s">
        <v>11</v>
      </c>
      <c r="K3" s="36" t="s">
        <v>12</v>
      </c>
      <c r="L3" s="36"/>
      <c r="M3" s="37"/>
      <c r="N3" s="37"/>
      <c r="O3" s="37"/>
      <c r="P3" s="21"/>
      <c r="Q3" s="21"/>
      <c r="R3" s="21"/>
      <c r="S3" s="21"/>
      <c r="T3" s="21"/>
      <c r="U3" s="21"/>
      <c r="V3" s="21" t="s">
        <v>13</v>
      </c>
      <c r="W3" s="21" t="s">
        <v>14</v>
      </c>
      <c r="X3" s="21" t="s">
        <v>180</v>
      </c>
      <c r="Y3" s="21" t="s">
        <v>14</v>
      </c>
      <c r="Z3" s="21" t="s">
        <v>16</v>
      </c>
    </row>
    <row r="4" s="3" customFormat="1" ht="42" customHeight="1" spans="1:26">
      <c r="A4" s="21"/>
      <c r="B4" s="21"/>
      <c r="C4" s="21"/>
      <c r="D4" s="21"/>
      <c r="E4" s="21"/>
      <c r="F4" s="21"/>
      <c r="G4" s="21"/>
      <c r="H4" s="21"/>
      <c r="I4" s="38"/>
      <c r="J4" s="36"/>
      <c r="K4" s="36" t="s">
        <v>17</v>
      </c>
      <c r="L4" s="36"/>
      <c r="M4" s="37"/>
      <c r="N4" s="37"/>
      <c r="O4" s="37"/>
      <c r="P4" s="21"/>
      <c r="Q4" s="21"/>
      <c r="R4" s="21"/>
      <c r="S4" s="21" t="s">
        <v>18</v>
      </c>
      <c r="T4" s="21" t="s">
        <v>19</v>
      </c>
      <c r="U4" s="21" t="s">
        <v>20</v>
      </c>
      <c r="V4" s="21"/>
      <c r="W4" s="21"/>
      <c r="X4" s="21"/>
      <c r="Y4" s="21"/>
      <c r="Z4" s="21"/>
    </row>
    <row r="5" s="3" customFormat="1" ht="57" customHeight="1" spans="1:26">
      <c r="A5" s="21"/>
      <c r="B5" s="21"/>
      <c r="C5" s="21"/>
      <c r="D5" s="21"/>
      <c r="E5" s="21"/>
      <c r="F5" s="21"/>
      <c r="G5" s="21"/>
      <c r="H5" s="21"/>
      <c r="I5" s="38"/>
      <c r="J5" s="36"/>
      <c r="K5" s="35" t="s">
        <v>21</v>
      </c>
      <c r="L5" s="39" t="s">
        <v>22</v>
      </c>
      <c r="M5" s="40"/>
      <c r="N5" s="41" t="s">
        <v>23</v>
      </c>
      <c r="O5" s="41" t="s">
        <v>24</v>
      </c>
      <c r="P5" s="42" t="s">
        <v>25</v>
      </c>
      <c r="Q5" s="42" t="s">
        <v>26</v>
      </c>
      <c r="R5" s="42" t="s">
        <v>27</v>
      </c>
      <c r="S5" s="21"/>
      <c r="T5" s="21"/>
      <c r="U5" s="21"/>
      <c r="V5" s="21"/>
      <c r="W5" s="21"/>
      <c r="X5" s="21"/>
      <c r="Y5" s="21"/>
      <c r="Z5" s="21"/>
    </row>
    <row r="6" s="3" customFormat="1" ht="43" customHeight="1" spans="1:26">
      <c r="A6" s="21"/>
      <c r="B6" s="21"/>
      <c r="C6" s="21"/>
      <c r="D6" s="21"/>
      <c r="E6" s="21"/>
      <c r="F6" s="21"/>
      <c r="G6" s="21"/>
      <c r="H6" s="21"/>
      <c r="I6" s="43"/>
      <c r="J6" s="36"/>
      <c r="K6" s="43"/>
      <c r="L6" s="36" t="s">
        <v>28</v>
      </c>
      <c r="M6" s="37" t="s">
        <v>29</v>
      </c>
      <c r="N6" s="44"/>
      <c r="O6" s="44"/>
      <c r="P6" s="45"/>
      <c r="Q6" s="45"/>
      <c r="R6" s="45"/>
      <c r="S6" s="21"/>
      <c r="T6" s="21"/>
      <c r="U6" s="21"/>
      <c r="V6" s="21"/>
      <c r="W6" s="21"/>
      <c r="X6" s="21"/>
      <c r="Y6" s="21"/>
      <c r="Z6" s="21"/>
    </row>
    <row r="7" s="4" customFormat="1" ht="80" customHeight="1" spans="1:26">
      <c r="A7" s="22" t="s">
        <v>30</v>
      </c>
      <c r="B7" s="22"/>
      <c r="C7" s="22"/>
      <c r="D7" s="22"/>
      <c r="E7" s="22"/>
      <c r="F7" s="22"/>
      <c r="G7" s="22"/>
      <c r="H7" s="23">
        <f>SUM(H8,H20,H24)</f>
        <v>19</v>
      </c>
      <c r="I7" s="23">
        <f t="shared" ref="I7:U7" si="0">SUM(I8,I20,I24)</f>
        <v>11559</v>
      </c>
      <c r="J7" s="23">
        <f t="shared" si="0"/>
        <v>9995</v>
      </c>
      <c r="K7" s="23">
        <f t="shared" si="0"/>
        <v>9927</v>
      </c>
      <c r="L7" s="23">
        <f t="shared" si="0"/>
        <v>0</v>
      </c>
      <c r="M7" s="23">
        <f t="shared" si="0"/>
        <v>9927</v>
      </c>
      <c r="N7" s="23">
        <f t="shared" si="0"/>
        <v>0</v>
      </c>
      <c r="O7" s="23">
        <f t="shared" si="0"/>
        <v>0</v>
      </c>
      <c r="P7" s="23">
        <f t="shared" si="0"/>
        <v>0</v>
      </c>
      <c r="Q7" s="23">
        <f t="shared" si="0"/>
        <v>0</v>
      </c>
      <c r="R7" s="23">
        <f t="shared" si="0"/>
        <v>0</v>
      </c>
      <c r="S7" s="23">
        <f t="shared" si="0"/>
        <v>0</v>
      </c>
      <c r="T7" s="23">
        <f t="shared" si="0"/>
        <v>68</v>
      </c>
      <c r="U7" s="23">
        <f t="shared" si="0"/>
        <v>0</v>
      </c>
      <c r="V7" s="49"/>
      <c r="W7" s="49"/>
      <c r="X7" s="50"/>
      <c r="Y7" s="50"/>
      <c r="Z7" s="50"/>
    </row>
    <row r="8" s="5" customFormat="1" ht="80" customHeight="1" spans="1:26">
      <c r="A8" s="22" t="s">
        <v>31</v>
      </c>
      <c r="B8" s="24" t="s">
        <v>32</v>
      </c>
      <c r="C8" s="25"/>
      <c r="D8" s="26"/>
      <c r="E8" s="22"/>
      <c r="F8" s="22"/>
      <c r="G8" s="22"/>
      <c r="H8" s="22">
        <v>11</v>
      </c>
      <c r="I8" s="22">
        <f t="shared" ref="I8:T8" si="1">SUM(I9:I19)</f>
        <v>7068</v>
      </c>
      <c r="J8" s="22">
        <f t="shared" si="1"/>
        <v>5504</v>
      </c>
      <c r="K8" s="22">
        <f t="shared" si="1"/>
        <v>5436</v>
      </c>
      <c r="L8" s="22">
        <f t="shared" si="1"/>
        <v>0</v>
      </c>
      <c r="M8" s="22">
        <f t="shared" si="1"/>
        <v>5436</v>
      </c>
      <c r="N8" s="22">
        <f t="shared" si="1"/>
        <v>0</v>
      </c>
      <c r="O8" s="22">
        <f t="shared" si="1"/>
        <v>0</v>
      </c>
      <c r="P8" s="22">
        <f t="shared" si="1"/>
        <v>0</v>
      </c>
      <c r="Q8" s="22">
        <f t="shared" si="1"/>
        <v>0</v>
      </c>
      <c r="R8" s="22">
        <f t="shared" si="1"/>
        <v>0</v>
      </c>
      <c r="S8" s="22">
        <f t="shared" si="1"/>
        <v>0</v>
      </c>
      <c r="T8" s="22">
        <f t="shared" si="1"/>
        <v>68</v>
      </c>
      <c r="U8" s="22">
        <f>SUM(U11:U19)</f>
        <v>0</v>
      </c>
      <c r="V8" s="22"/>
      <c r="W8" s="22"/>
      <c r="X8" s="49"/>
      <c r="Y8" s="49"/>
      <c r="Z8" s="49"/>
    </row>
    <row r="9" s="6" customFormat="1" ht="231" customHeight="1" spans="1:26">
      <c r="A9" s="27">
        <v>1</v>
      </c>
      <c r="B9" s="27" t="s">
        <v>33</v>
      </c>
      <c r="C9" s="27" t="s">
        <v>181</v>
      </c>
      <c r="D9" s="27" t="s">
        <v>32</v>
      </c>
      <c r="E9" s="27" t="s">
        <v>35</v>
      </c>
      <c r="F9" s="27" t="s">
        <v>36</v>
      </c>
      <c r="G9" s="27" t="s">
        <v>37</v>
      </c>
      <c r="H9" s="28" t="s">
        <v>182</v>
      </c>
      <c r="I9" s="46">
        <v>104</v>
      </c>
      <c r="J9" s="46">
        <f t="shared" ref="J9:J18" si="2">SUM(K9,S9,T9,U9)</f>
        <v>104</v>
      </c>
      <c r="K9" s="46">
        <f t="shared" ref="K9:K19" si="3">SUM(L9:R9)</f>
        <v>104</v>
      </c>
      <c r="L9" s="46"/>
      <c r="M9" s="46">
        <v>104</v>
      </c>
      <c r="N9" s="47"/>
      <c r="O9" s="47"/>
      <c r="P9" s="27"/>
      <c r="Q9" s="27"/>
      <c r="R9" s="27"/>
      <c r="S9" s="27"/>
      <c r="T9" s="27"/>
      <c r="U9" s="27"/>
      <c r="V9" s="27" t="s">
        <v>39</v>
      </c>
      <c r="W9" s="27" t="s">
        <v>40</v>
      </c>
      <c r="X9" s="27" t="s">
        <v>41</v>
      </c>
      <c r="Y9" s="27" t="s">
        <v>42</v>
      </c>
      <c r="Z9" s="27"/>
    </row>
    <row r="10" s="6" customFormat="1" ht="231" customHeight="1" spans="1:26">
      <c r="A10" s="27">
        <v>2</v>
      </c>
      <c r="B10" s="27" t="s">
        <v>33</v>
      </c>
      <c r="C10" s="27" t="s">
        <v>183</v>
      </c>
      <c r="D10" s="27" t="s">
        <v>32</v>
      </c>
      <c r="E10" s="27" t="s">
        <v>35</v>
      </c>
      <c r="F10" s="27" t="s">
        <v>36</v>
      </c>
      <c r="G10" s="27" t="s">
        <v>44</v>
      </c>
      <c r="H10" s="28" t="s">
        <v>184</v>
      </c>
      <c r="I10" s="46">
        <v>200</v>
      </c>
      <c r="J10" s="46">
        <f t="shared" si="2"/>
        <v>200</v>
      </c>
      <c r="K10" s="46">
        <f t="shared" si="3"/>
        <v>200</v>
      </c>
      <c r="L10" s="46"/>
      <c r="M10" s="46">
        <v>200</v>
      </c>
      <c r="N10" s="47"/>
      <c r="O10" s="47"/>
      <c r="P10" s="27"/>
      <c r="Q10" s="27"/>
      <c r="R10" s="27"/>
      <c r="S10" s="27"/>
      <c r="T10" s="27"/>
      <c r="U10" s="27"/>
      <c r="V10" s="27" t="s">
        <v>46</v>
      </c>
      <c r="W10" s="27" t="s">
        <v>47</v>
      </c>
      <c r="X10" s="27" t="s">
        <v>41</v>
      </c>
      <c r="Y10" s="27" t="s">
        <v>42</v>
      </c>
      <c r="Z10" s="27"/>
    </row>
    <row r="11" s="6" customFormat="1" ht="231" customHeight="1" spans="1:26">
      <c r="A11" s="27">
        <v>3</v>
      </c>
      <c r="B11" s="27" t="s">
        <v>48</v>
      </c>
      <c r="C11" s="27" t="s">
        <v>49</v>
      </c>
      <c r="D11" s="27" t="s">
        <v>32</v>
      </c>
      <c r="E11" s="27" t="s">
        <v>35</v>
      </c>
      <c r="F11" s="27" t="s">
        <v>36</v>
      </c>
      <c r="G11" s="27" t="s">
        <v>185</v>
      </c>
      <c r="H11" s="28" t="s">
        <v>186</v>
      </c>
      <c r="I11" s="46">
        <v>350</v>
      </c>
      <c r="J11" s="46">
        <f t="shared" si="2"/>
        <v>350</v>
      </c>
      <c r="K11" s="46">
        <f t="shared" si="3"/>
        <v>350</v>
      </c>
      <c r="L11" s="46"/>
      <c r="M11" s="46">
        <v>350</v>
      </c>
      <c r="N11" s="47"/>
      <c r="O11" s="47"/>
      <c r="P11" s="27"/>
      <c r="Q11" s="27"/>
      <c r="R11" s="27"/>
      <c r="S11" s="27"/>
      <c r="T11" s="27"/>
      <c r="U11" s="27"/>
      <c r="V11" s="27" t="s">
        <v>52</v>
      </c>
      <c r="W11" s="27" t="s">
        <v>53</v>
      </c>
      <c r="X11" s="27" t="s">
        <v>54</v>
      </c>
      <c r="Y11" s="27" t="s">
        <v>55</v>
      </c>
      <c r="Z11" s="27"/>
    </row>
    <row r="12" s="6" customFormat="1" ht="231" customHeight="1" spans="1:26">
      <c r="A12" s="27">
        <v>4</v>
      </c>
      <c r="B12" s="27" t="s">
        <v>56</v>
      </c>
      <c r="C12" s="27" t="s">
        <v>57</v>
      </c>
      <c r="D12" s="27" t="s">
        <v>32</v>
      </c>
      <c r="E12" s="27" t="s">
        <v>35</v>
      </c>
      <c r="F12" s="27" t="s">
        <v>36</v>
      </c>
      <c r="G12" s="27" t="s">
        <v>58</v>
      </c>
      <c r="H12" s="28" t="s">
        <v>187</v>
      </c>
      <c r="I12" s="46">
        <v>680</v>
      </c>
      <c r="J12" s="46">
        <f t="shared" si="2"/>
        <v>680</v>
      </c>
      <c r="K12" s="46">
        <f t="shared" si="3"/>
        <v>680</v>
      </c>
      <c r="L12" s="46"/>
      <c r="M12" s="46">
        <v>680</v>
      </c>
      <c r="N12" s="47"/>
      <c r="O12" s="47"/>
      <c r="P12" s="27"/>
      <c r="Q12" s="27"/>
      <c r="R12" s="27"/>
      <c r="S12" s="27"/>
      <c r="T12" s="27"/>
      <c r="U12" s="27"/>
      <c r="V12" s="27" t="s">
        <v>39</v>
      </c>
      <c r="W12" s="27" t="s">
        <v>40</v>
      </c>
      <c r="X12" s="27" t="s">
        <v>188</v>
      </c>
      <c r="Y12" s="27" t="s">
        <v>189</v>
      </c>
      <c r="Z12" s="27"/>
    </row>
    <row r="13" s="6" customFormat="1" ht="231" customHeight="1" spans="1:26">
      <c r="A13" s="27">
        <v>5</v>
      </c>
      <c r="B13" s="27" t="s">
        <v>62</v>
      </c>
      <c r="C13" s="27" t="s">
        <v>63</v>
      </c>
      <c r="D13" s="27" t="s">
        <v>32</v>
      </c>
      <c r="E13" s="27" t="s">
        <v>64</v>
      </c>
      <c r="F13" s="27" t="s">
        <v>36</v>
      </c>
      <c r="G13" s="27" t="s">
        <v>65</v>
      </c>
      <c r="H13" s="28" t="s">
        <v>66</v>
      </c>
      <c r="I13" s="46">
        <v>600</v>
      </c>
      <c r="J13" s="46">
        <f t="shared" si="2"/>
        <v>600</v>
      </c>
      <c r="K13" s="46">
        <f t="shared" si="3"/>
        <v>532</v>
      </c>
      <c r="L13" s="46"/>
      <c r="M13" s="46">
        <v>532</v>
      </c>
      <c r="N13" s="47"/>
      <c r="O13" s="47"/>
      <c r="P13" s="27"/>
      <c r="Q13" s="27"/>
      <c r="R13" s="27"/>
      <c r="S13" s="27"/>
      <c r="T13" s="27">
        <v>68</v>
      </c>
      <c r="U13" s="27"/>
      <c r="V13" s="27" t="s">
        <v>67</v>
      </c>
      <c r="W13" s="27" t="s">
        <v>68</v>
      </c>
      <c r="X13" s="27" t="s">
        <v>69</v>
      </c>
      <c r="Y13" s="27" t="s">
        <v>70</v>
      </c>
      <c r="Z13" s="27"/>
    </row>
    <row r="14" s="6" customFormat="1" ht="231" customHeight="1" spans="1:26">
      <c r="A14" s="27">
        <v>6</v>
      </c>
      <c r="B14" s="27" t="s">
        <v>71</v>
      </c>
      <c r="C14" s="27" t="s">
        <v>72</v>
      </c>
      <c r="D14" s="27" t="s">
        <v>32</v>
      </c>
      <c r="E14" s="27" t="s">
        <v>35</v>
      </c>
      <c r="F14" s="27" t="s">
        <v>36</v>
      </c>
      <c r="G14" s="27" t="s">
        <v>73</v>
      </c>
      <c r="H14" s="28" t="s">
        <v>190</v>
      </c>
      <c r="I14" s="46">
        <v>565</v>
      </c>
      <c r="J14" s="46">
        <f t="shared" si="2"/>
        <v>430</v>
      </c>
      <c r="K14" s="46">
        <f t="shared" si="3"/>
        <v>430</v>
      </c>
      <c r="L14" s="46"/>
      <c r="M14" s="46">
        <v>430</v>
      </c>
      <c r="N14" s="47"/>
      <c r="O14" s="47"/>
      <c r="P14" s="27"/>
      <c r="Q14" s="27"/>
      <c r="R14" s="27"/>
      <c r="S14" s="27"/>
      <c r="T14" s="27"/>
      <c r="U14" s="27"/>
      <c r="V14" s="27" t="s">
        <v>67</v>
      </c>
      <c r="W14" s="27" t="s">
        <v>68</v>
      </c>
      <c r="X14" s="27" t="s">
        <v>75</v>
      </c>
      <c r="Y14" s="27" t="s">
        <v>76</v>
      </c>
      <c r="Z14" s="27"/>
    </row>
    <row r="15" s="6" customFormat="1" ht="231" customHeight="1" spans="1:26">
      <c r="A15" s="27">
        <v>7</v>
      </c>
      <c r="B15" s="27" t="s">
        <v>77</v>
      </c>
      <c r="C15" s="27" t="s">
        <v>191</v>
      </c>
      <c r="D15" s="27" t="s">
        <v>32</v>
      </c>
      <c r="E15" s="27" t="s">
        <v>35</v>
      </c>
      <c r="F15" s="27" t="s">
        <v>36</v>
      </c>
      <c r="G15" s="27" t="s">
        <v>79</v>
      </c>
      <c r="H15" s="28" t="s">
        <v>192</v>
      </c>
      <c r="I15" s="46">
        <v>384</v>
      </c>
      <c r="J15" s="46">
        <f t="shared" si="2"/>
        <v>375</v>
      </c>
      <c r="K15" s="46">
        <f t="shared" si="3"/>
        <v>375</v>
      </c>
      <c r="L15" s="46"/>
      <c r="M15" s="46">
        <f>340+35</f>
        <v>375</v>
      </c>
      <c r="N15" s="47"/>
      <c r="O15" s="47"/>
      <c r="P15" s="27"/>
      <c r="Q15" s="27"/>
      <c r="R15" s="27"/>
      <c r="S15" s="27"/>
      <c r="T15" s="27"/>
      <c r="U15" s="27"/>
      <c r="V15" s="27" t="s">
        <v>81</v>
      </c>
      <c r="W15" s="27" t="s">
        <v>82</v>
      </c>
      <c r="X15" s="27" t="s">
        <v>75</v>
      </c>
      <c r="Y15" s="27" t="s">
        <v>76</v>
      </c>
      <c r="Z15" s="27"/>
    </row>
    <row r="16" s="6" customFormat="1" ht="231" customHeight="1" spans="1:26">
      <c r="A16" s="27">
        <v>8</v>
      </c>
      <c r="B16" s="27" t="s">
        <v>83</v>
      </c>
      <c r="C16" s="27" t="s">
        <v>84</v>
      </c>
      <c r="D16" s="27" t="s">
        <v>32</v>
      </c>
      <c r="E16" s="27" t="s">
        <v>35</v>
      </c>
      <c r="F16" s="27" t="s">
        <v>36</v>
      </c>
      <c r="G16" s="27" t="s">
        <v>85</v>
      </c>
      <c r="H16" s="28" t="s">
        <v>193</v>
      </c>
      <c r="I16" s="46">
        <v>935</v>
      </c>
      <c r="J16" s="46">
        <f t="shared" si="2"/>
        <v>935</v>
      </c>
      <c r="K16" s="46">
        <f t="shared" si="3"/>
        <v>935</v>
      </c>
      <c r="L16" s="46"/>
      <c r="M16" s="46">
        <f>11*85</f>
        <v>935</v>
      </c>
      <c r="N16" s="47"/>
      <c r="O16" s="47"/>
      <c r="P16" s="27"/>
      <c r="Q16" s="27"/>
      <c r="R16" s="27"/>
      <c r="S16" s="27"/>
      <c r="T16" s="27"/>
      <c r="U16" s="27"/>
      <c r="V16" s="27" t="s">
        <v>87</v>
      </c>
      <c r="W16" s="27" t="s">
        <v>88</v>
      </c>
      <c r="X16" s="27" t="s">
        <v>75</v>
      </c>
      <c r="Y16" s="27" t="s">
        <v>76</v>
      </c>
      <c r="Z16" s="27"/>
    </row>
    <row r="17" s="6" customFormat="1" ht="231" customHeight="1" spans="1:26">
      <c r="A17" s="27">
        <v>9</v>
      </c>
      <c r="B17" s="27" t="s">
        <v>98</v>
      </c>
      <c r="C17" s="27" t="s">
        <v>99</v>
      </c>
      <c r="D17" s="27" t="s">
        <v>32</v>
      </c>
      <c r="E17" s="27" t="s">
        <v>91</v>
      </c>
      <c r="F17" s="27" t="s">
        <v>36</v>
      </c>
      <c r="G17" s="27" t="s">
        <v>100</v>
      </c>
      <c r="H17" s="28" t="s">
        <v>101</v>
      </c>
      <c r="I17" s="46">
        <v>600</v>
      </c>
      <c r="J17" s="46">
        <f t="shared" si="2"/>
        <v>600</v>
      </c>
      <c r="K17" s="46">
        <f t="shared" si="3"/>
        <v>600</v>
      </c>
      <c r="L17" s="46"/>
      <c r="M17" s="46">
        <v>600</v>
      </c>
      <c r="N17" s="47"/>
      <c r="O17" s="47"/>
      <c r="P17" s="27"/>
      <c r="Q17" s="27"/>
      <c r="R17" s="27"/>
      <c r="S17" s="27"/>
      <c r="T17" s="27"/>
      <c r="U17" s="27"/>
      <c r="V17" s="27" t="s">
        <v>102</v>
      </c>
      <c r="W17" s="27" t="s">
        <v>103</v>
      </c>
      <c r="X17" s="27" t="s">
        <v>94</v>
      </c>
      <c r="Y17" s="27" t="s">
        <v>95</v>
      </c>
      <c r="Z17" s="27"/>
    </row>
    <row r="18" s="6" customFormat="1" ht="231" customHeight="1" spans="1:26">
      <c r="A18" s="27">
        <v>10</v>
      </c>
      <c r="B18" s="27" t="s">
        <v>104</v>
      </c>
      <c r="C18" s="27" t="s">
        <v>105</v>
      </c>
      <c r="D18" s="27" t="s">
        <v>32</v>
      </c>
      <c r="E18" s="27" t="s">
        <v>91</v>
      </c>
      <c r="F18" s="27" t="s">
        <v>36</v>
      </c>
      <c r="G18" s="27" t="s">
        <v>194</v>
      </c>
      <c r="H18" s="28" t="s">
        <v>107</v>
      </c>
      <c r="I18" s="46">
        <v>450</v>
      </c>
      <c r="J18" s="46">
        <f t="shared" si="2"/>
        <v>450</v>
      </c>
      <c r="K18" s="46">
        <f t="shared" si="3"/>
        <v>450</v>
      </c>
      <c r="L18" s="46"/>
      <c r="M18" s="46">
        <v>450</v>
      </c>
      <c r="N18" s="47"/>
      <c r="O18" s="47"/>
      <c r="P18" s="27"/>
      <c r="Q18" s="27"/>
      <c r="R18" s="27"/>
      <c r="S18" s="27"/>
      <c r="T18" s="27"/>
      <c r="U18" s="27"/>
      <c r="V18" s="27" t="s">
        <v>94</v>
      </c>
      <c r="W18" s="27" t="s">
        <v>95</v>
      </c>
      <c r="X18" s="27" t="s">
        <v>96</v>
      </c>
      <c r="Y18" s="27" t="s">
        <v>97</v>
      </c>
      <c r="Z18" s="27"/>
    </row>
    <row r="19" s="6" customFormat="1" ht="231" customHeight="1" spans="1:26">
      <c r="A19" s="27">
        <v>11</v>
      </c>
      <c r="B19" s="27" t="s">
        <v>108</v>
      </c>
      <c r="C19" s="27" t="s">
        <v>195</v>
      </c>
      <c r="D19" s="27" t="s">
        <v>32</v>
      </c>
      <c r="E19" s="27" t="s">
        <v>110</v>
      </c>
      <c r="F19" s="27" t="s">
        <v>36</v>
      </c>
      <c r="G19" s="27" t="s">
        <v>111</v>
      </c>
      <c r="H19" s="28" t="s">
        <v>196</v>
      </c>
      <c r="I19" s="46">
        <v>2200</v>
      </c>
      <c r="J19" s="46">
        <f t="shared" ref="J19:J23" si="4">SUM(K19,S19:U19)</f>
        <v>780</v>
      </c>
      <c r="K19" s="46">
        <f t="shared" si="3"/>
        <v>780</v>
      </c>
      <c r="L19" s="46"/>
      <c r="M19" s="46">
        <v>780</v>
      </c>
      <c r="N19" s="47"/>
      <c r="O19" s="47"/>
      <c r="P19" s="27"/>
      <c r="Q19" s="27"/>
      <c r="R19" s="27"/>
      <c r="S19" s="27"/>
      <c r="T19" s="27"/>
      <c r="U19" s="27"/>
      <c r="V19" s="27" t="s">
        <v>113</v>
      </c>
      <c r="W19" s="27" t="s">
        <v>114</v>
      </c>
      <c r="X19" s="27" t="s">
        <v>115</v>
      </c>
      <c r="Y19" s="27" t="s">
        <v>116</v>
      </c>
      <c r="Z19" s="27" t="s">
        <v>117</v>
      </c>
    </row>
    <row r="20" s="5" customFormat="1" ht="80" customHeight="1" spans="1:26">
      <c r="A20" s="22" t="s">
        <v>118</v>
      </c>
      <c r="B20" s="24" t="s">
        <v>119</v>
      </c>
      <c r="C20" s="25"/>
      <c r="D20" s="26"/>
      <c r="E20" s="22"/>
      <c r="F20" s="22"/>
      <c r="G20" s="22"/>
      <c r="H20" s="22">
        <v>3</v>
      </c>
      <c r="I20" s="48">
        <f t="shared" ref="I20:T20" si="5">SUM(I21:I23)</f>
        <v>2931</v>
      </c>
      <c r="J20" s="48">
        <f t="shared" si="5"/>
        <v>2931</v>
      </c>
      <c r="K20" s="48">
        <f t="shared" si="5"/>
        <v>2931</v>
      </c>
      <c r="L20" s="48">
        <f t="shared" si="5"/>
        <v>0</v>
      </c>
      <c r="M20" s="48">
        <f t="shared" si="5"/>
        <v>2931</v>
      </c>
      <c r="N20" s="48">
        <f t="shared" si="5"/>
        <v>0</v>
      </c>
      <c r="O20" s="48">
        <f t="shared" si="5"/>
        <v>0</v>
      </c>
      <c r="P20" s="48">
        <f t="shared" si="5"/>
        <v>0</v>
      </c>
      <c r="Q20" s="48">
        <f t="shared" si="5"/>
        <v>0</v>
      </c>
      <c r="R20" s="48">
        <f t="shared" si="5"/>
        <v>0</v>
      </c>
      <c r="S20" s="48">
        <f t="shared" si="5"/>
        <v>0</v>
      </c>
      <c r="T20" s="48">
        <f t="shared" si="5"/>
        <v>0</v>
      </c>
      <c r="U20" s="49"/>
      <c r="V20" s="22"/>
      <c r="W20" s="22"/>
      <c r="X20" s="49"/>
      <c r="Y20" s="49"/>
      <c r="Z20" s="49"/>
    </row>
    <row r="21" s="6" customFormat="1" ht="198" customHeight="1" spans="1:26">
      <c r="A21" s="27">
        <v>12</v>
      </c>
      <c r="B21" s="27" t="s">
        <v>120</v>
      </c>
      <c r="C21" s="27" t="s">
        <v>121</v>
      </c>
      <c r="D21" s="27" t="s">
        <v>122</v>
      </c>
      <c r="E21" s="27" t="s">
        <v>123</v>
      </c>
      <c r="F21" s="27" t="s">
        <v>36</v>
      </c>
      <c r="G21" s="27" t="s">
        <v>124</v>
      </c>
      <c r="H21" s="28" t="s">
        <v>125</v>
      </c>
      <c r="I21" s="46">
        <v>1894.8</v>
      </c>
      <c r="J21" s="46">
        <f t="shared" si="4"/>
        <v>1894.8</v>
      </c>
      <c r="K21" s="46">
        <f t="shared" ref="K21:K23" si="6">SUM(L21:R21)</f>
        <v>1894.8</v>
      </c>
      <c r="L21" s="46"/>
      <c r="M21" s="46">
        <v>1894.8</v>
      </c>
      <c r="N21" s="47"/>
      <c r="O21" s="47"/>
      <c r="P21" s="27"/>
      <c r="Q21" s="27"/>
      <c r="R21" s="27"/>
      <c r="S21" s="27"/>
      <c r="T21" s="27"/>
      <c r="U21" s="27"/>
      <c r="V21" s="27" t="s">
        <v>126</v>
      </c>
      <c r="W21" s="27" t="s">
        <v>127</v>
      </c>
      <c r="X21" s="27" t="s">
        <v>126</v>
      </c>
      <c r="Y21" s="27" t="s">
        <v>127</v>
      </c>
      <c r="Z21" s="27"/>
    </row>
    <row r="22" s="6" customFormat="1" ht="356" customHeight="1" spans="1:26">
      <c r="A22" s="27">
        <v>13</v>
      </c>
      <c r="B22" s="27" t="s">
        <v>128</v>
      </c>
      <c r="C22" s="27" t="s">
        <v>197</v>
      </c>
      <c r="D22" s="27" t="s">
        <v>122</v>
      </c>
      <c r="E22" s="27" t="s">
        <v>130</v>
      </c>
      <c r="F22" s="27" t="s">
        <v>36</v>
      </c>
      <c r="G22" s="27" t="s">
        <v>124</v>
      </c>
      <c r="H22" s="28" t="s">
        <v>131</v>
      </c>
      <c r="I22" s="46">
        <v>300</v>
      </c>
      <c r="J22" s="46">
        <f t="shared" si="4"/>
        <v>300</v>
      </c>
      <c r="K22" s="46">
        <f t="shared" si="6"/>
        <v>300</v>
      </c>
      <c r="L22" s="46"/>
      <c r="M22" s="46">
        <v>300</v>
      </c>
      <c r="N22" s="47"/>
      <c r="O22" s="47"/>
      <c r="P22" s="27"/>
      <c r="Q22" s="27"/>
      <c r="R22" s="27"/>
      <c r="S22" s="27"/>
      <c r="T22" s="27"/>
      <c r="U22" s="27"/>
      <c r="V22" s="27" t="s">
        <v>132</v>
      </c>
      <c r="W22" s="27" t="s">
        <v>133</v>
      </c>
      <c r="X22" s="27" t="s">
        <v>132</v>
      </c>
      <c r="Y22" s="27" t="s">
        <v>133</v>
      </c>
      <c r="Z22" s="27"/>
    </row>
    <row r="23" s="6" customFormat="1" ht="356" customHeight="1" spans="1:26">
      <c r="A23" s="27">
        <v>14</v>
      </c>
      <c r="B23" s="27" t="s">
        <v>134</v>
      </c>
      <c r="C23" s="27" t="s">
        <v>135</v>
      </c>
      <c r="D23" s="27" t="s">
        <v>122</v>
      </c>
      <c r="E23" s="27" t="s">
        <v>130</v>
      </c>
      <c r="F23" s="27" t="s">
        <v>36</v>
      </c>
      <c r="G23" s="27" t="s">
        <v>124</v>
      </c>
      <c r="H23" s="28" t="s">
        <v>136</v>
      </c>
      <c r="I23" s="46">
        <v>736.2</v>
      </c>
      <c r="J23" s="46">
        <f t="shared" si="4"/>
        <v>736.2</v>
      </c>
      <c r="K23" s="46">
        <f t="shared" si="6"/>
        <v>736.2</v>
      </c>
      <c r="L23" s="46"/>
      <c r="M23" s="46">
        <v>736.2</v>
      </c>
      <c r="N23" s="47"/>
      <c r="O23" s="47"/>
      <c r="P23" s="27"/>
      <c r="Q23" s="27"/>
      <c r="R23" s="27"/>
      <c r="S23" s="27"/>
      <c r="T23" s="27"/>
      <c r="U23" s="27"/>
      <c r="V23" s="27" t="s">
        <v>132</v>
      </c>
      <c r="W23" s="27" t="s">
        <v>133</v>
      </c>
      <c r="X23" s="27" t="s">
        <v>132</v>
      </c>
      <c r="Y23" s="27" t="s">
        <v>133</v>
      </c>
      <c r="Z23" s="27"/>
    </row>
    <row r="24" s="5" customFormat="1" ht="80" customHeight="1" spans="1:26">
      <c r="A24" s="22" t="s">
        <v>137</v>
      </c>
      <c r="B24" s="24" t="s">
        <v>138</v>
      </c>
      <c r="C24" s="25"/>
      <c r="D24" s="26"/>
      <c r="E24" s="22"/>
      <c r="F24" s="22"/>
      <c r="G24" s="22"/>
      <c r="H24" s="22">
        <v>5</v>
      </c>
      <c r="I24" s="48">
        <f t="shared" ref="I24:T24" si="7">SUM(I25:I29)</f>
        <v>1560</v>
      </c>
      <c r="J24" s="48">
        <f t="shared" si="7"/>
        <v>1560</v>
      </c>
      <c r="K24" s="48">
        <f t="shared" si="7"/>
        <v>1560</v>
      </c>
      <c r="L24" s="48">
        <f t="shared" si="7"/>
        <v>0</v>
      </c>
      <c r="M24" s="48">
        <f t="shared" si="7"/>
        <v>1560</v>
      </c>
      <c r="N24" s="48">
        <f t="shared" si="7"/>
        <v>0</v>
      </c>
      <c r="O24" s="48">
        <f t="shared" si="7"/>
        <v>0</v>
      </c>
      <c r="P24" s="48">
        <f t="shared" si="7"/>
        <v>0</v>
      </c>
      <c r="Q24" s="48">
        <f t="shared" si="7"/>
        <v>0</v>
      </c>
      <c r="R24" s="48">
        <f t="shared" si="7"/>
        <v>0</v>
      </c>
      <c r="S24" s="48">
        <f t="shared" si="7"/>
        <v>0</v>
      </c>
      <c r="T24" s="48">
        <f t="shared" si="7"/>
        <v>0</v>
      </c>
      <c r="U24" s="48">
        <f>SUM(U27:U27)</f>
        <v>0</v>
      </c>
      <c r="V24" s="22"/>
      <c r="W24" s="22"/>
      <c r="X24" s="49"/>
      <c r="Y24" s="49"/>
      <c r="Z24" s="49"/>
    </row>
    <row r="25" s="6" customFormat="1" ht="198" customHeight="1" spans="1:26">
      <c r="A25" s="27">
        <v>15</v>
      </c>
      <c r="B25" s="27" t="s">
        <v>139</v>
      </c>
      <c r="C25" s="27" t="s">
        <v>140</v>
      </c>
      <c r="D25" s="27" t="s">
        <v>138</v>
      </c>
      <c r="E25" s="27" t="s">
        <v>141</v>
      </c>
      <c r="F25" s="27" t="s">
        <v>36</v>
      </c>
      <c r="G25" s="29" t="s">
        <v>198</v>
      </c>
      <c r="H25" s="28" t="s">
        <v>143</v>
      </c>
      <c r="I25" s="46">
        <v>410</v>
      </c>
      <c r="J25" s="46">
        <f>SUM(K25,S25:U25)</f>
        <v>410</v>
      </c>
      <c r="K25" s="46">
        <f>SUM(L25:R25)</f>
        <v>410</v>
      </c>
      <c r="L25" s="46"/>
      <c r="M25" s="46">
        <v>410</v>
      </c>
      <c r="N25" s="47"/>
      <c r="O25" s="47"/>
      <c r="P25" s="27"/>
      <c r="Q25" s="27"/>
      <c r="R25" s="27"/>
      <c r="S25" s="27"/>
      <c r="T25" s="27"/>
      <c r="U25" s="27"/>
      <c r="V25" s="27" t="s">
        <v>87</v>
      </c>
      <c r="W25" s="27" t="s">
        <v>88</v>
      </c>
      <c r="X25" s="27" t="s">
        <v>126</v>
      </c>
      <c r="Y25" s="27" t="s">
        <v>127</v>
      </c>
      <c r="Z25" s="27"/>
    </row>
    <row r="26" s="6" customFormat="1" ht="198" customHeight="1" spans="1:26">
      <c r="A26" s="27">
        <v>16</v>
      </c>
      <c r="B26" s="27" t="s">
        <v>144</v>
      </c>
      <c r="C26" s="27" t="s">
        <v>145</v>
      </c>
      <c r="D26" s="27" t="s">
        <v>138</v>
      </c>
      <c r="E26" s="27" t="s">
        <v>146</v>
      </c>
      <c r="F26" s="27" t="s">
        <v>36</v>
      </c>
      <c r="G26" s="27" t="s">
        <v>171</v>
      </c>
      <c r="H26" s="28" t="s">
        <v>172</v>
      </c>
      <c r="I26" s="46">
        <v>550</v>
      </c>
      <c r="J26" s="46">
        <f>SUM(K26,S26:U26)</f>
        <v>550</v>
      </c>
      <c r="K26" s="46">
        <f>SUM(L26:R26)</f>
        <v>550</v>
      </c>
      <c r="L26" s="46"/>
      <c r="M26" s="46">
        <v>550</v>
      </c>
      <c r="N26" s="47"/>
      <c r="O26" s="47"/>
      <c r="P26" s="27"/>
      <c r="Q26" s="27"/>
      <c r="R26" s="27"/>
      <c r="S26" s="27"/>
      <c r="T26" s="27"/>
      <c r="U26" s="27"/>
      <c r="V26" s="27" t="s">
        <v>149</v>
      </c>
      <c r="W26" s="27" t="s">
        <v>150</v>
      </c>
      <c r="X26" s="27" t="s">
        <v>151</v>
      </c>
      <c r="Y26" s="27" t="s">
        <v>152</v>
      </c>
      <c r="Z26" s="27"/>
    </row>
    <row r="27" s="6" customFormat="1" ht="226" customHeight="1" spans="1:26">
      <c r="A27" s="27">
        <v>17</v>
      </c>
      <c r="B27" s="27" t="s">
        <v>153</v>
      </c>
      <c r="C27" s="27" t="s">
        <v>154</v>
      </c>
      <c r="D27" s="27" t="s">
        <v>138</v>
      </c>
      <c r="E27" s="27" t="s">
        <v>141</v>
      </c>
      <c r="F27" s="27" t="s">
        <v>36</v>
      </c>
      <c r="G27" s="27" t="s">
        <v>155</v>
      </c>
      <c r="H27" s="28" t="s">
        <v>156</v>
      </c>
      <c r="I27" s="46">
        <v>200</v>
      </c>
      <c r="J27" s="46">
        <f>SUM(K27,S27:U27)</f>
        <v>200</v>
      </c>
      <c r="K27" s="46">
        <f>SUM(L27:R27)</f>
        <v>200</v>
      </c>
      <c r="L27" s="46"/>
      <c r="M27" s="46">
        <v>200</v>
      </c>
      <c r="N27" s="47"/>
      <c r="O27" s="47"/>
      <c r="P27" s="27"/>
      <c r="Q27" s="27"/>
      <c r="R27" s="27"/>
      <c r="S27" s="27"/>
      <c r="T27" s="27"/>
      <c r="U27" s="27"/>
      <c r="V27" s="27" t="s">
        <v>157</v>
      </c>
      <c r="W27" s="27" t="s">
        <v>158</v>
      </c>
      <c r="X27" s="27" t="s">
        <v>126</v>
      </c>
      <c r="Y27" s="27" t="s">
        <v>127</v>
      </c>
      <c r="Z27" s="27"/>
    </row>
    <row r="28" s="6" customFormat="1" ht="198" customHeight="1" spans="1:26">
      <c r="A28" s="27">
        <v>18</v>
      </c>
      <c r="B28" s="27" t="s">
        <v>159</v>
      </c>
      <c r="C28" s="27" t="s">
        <v>199</v>
      </c>
      <c r="D28" s="27" t="s">
        <v>138</v>
      </c>
      <c r="E28" s="27" t="s">
        <v>161</v>
      </c>
      <c r="F28" s="27" t="s">
        <v>36</v>
      </c>
      <c r="G28" s="27" t="s">
        <v>162</v>
      </c>
      <c r="H28" s="28" t="s">
        <v>200</v>
      </c>
      <c r="I28" s="46">
        <v>300</v>
      </c>
      <c r="J28" s="46">
        <f>SUM(K28,S28:U28)</f>
        <v>300</v>
      </c>
      <c r="K28" s="46">
        <f>SUM(L28:R28)</f>
        <v>300</v>
      </c>
      <c r="L28" s="46"/>
      <c r="M28" s="46">
        <v>300</v>
      </c>
      <c r="N28" s="47"/>
      <c r="O28" s="47"/>
      <c r="P28" s="27"/>
      <c r="Q28" s="27"/>
      <c r="R28" s="27"/>
      <c r="S28" s="27"/>
      <c r="T28" s="27"/>
      <c r="U28" s="27"/>
      <c r="V28" s="27" t="s">
        <v>75</v>
      </c>
      <c r="W28" s="27" t="s">
        <v>76</v>
      </c>
      <c r="X28" s="27" t="s">
        <v>75</v>
      </c>
      <c r="Y28" s="27" t="s">
        <v>76</v>
      </c>
      <c r="Z28" s="27"/>
    </row>
    <row r="29" s="6" customFormat="1" ht="198" customHeight="1" spans="1:26">
      <c r="A29" s="27">
        <v>19</v>
      </c>
      <c r="B29" s="27" t="s">
        <v>164</v>
      </c>
      <c r="C29" s="27" t="s">
        <v>165</v>
      </c>
      <c r="D29" s="27" t="s">
        <v>138</v>
      </c>
      <c r="E29" s="27" t="s">
        <v>141</v>
      </c>
      <c r="F29" s="27" t="s">
        <v>175</v>
      </c>
      <c r="G29" s="27" t="s">
        <v>166</v>
      </c>
      <c r="H29" s="28" t="s">
        <v>167</v>
      </c>
      <c r="I29" s="46">
        <v>100</v>
      </c>
      <c r="J29" s="46">
        <f>SUM(K29,S29:U29)</f>
        <v>100</v>
      </c>
      <c r="K29" s="46">
        <f>SUM(L29:R29)</f>
        <v>100</v>
      </c>
      <c r="L29" s="46"/>
      <c r="M29" s="46">
        <v>100</v>
      </c>
      <c r="N29" s="47"/>
      <c r="O29" s="47"/>
      <c r="P29" s="27"/>
      <c r="Q29" s="27"/>
      <c r="R29" s="27"/>
      <c r="S29" s="27"/>
      <c r="T29" s="27"/>
      <c r="U29" s="27"/>
      <c r="V29" s="27" t="s">
        <v>168</v>
      </c>
      <c r="W29" s="27" t="s">
        <v>169</v>
      </c>
      <c r="X29" s="27" t="s">
        <v>126</v>
      </c>
      <c r="Y29" s="27" t="s">
        <v>127</v>
      </c>
      <c r="Z29" s="27"/>
    </row>
  </sheetData>
  <sheetProtection formatCells="0" formatColumns="0" formatRows="0" insertRows="0" insertColumns="0" insertHyperlinks="0" deleteColumns="0" deleteRows="0" sort="0" autoFilter="0" pivotTables="0"/>
  <mergeCells count="33">
    <mergeCell ref="A1:Z1"/>
    <mergeCell ref="A2:D2"/>
    <mergeCell ref="K3:U3"/>
    <mergeCell ref="K4:R4"/>
    <mergeCell ref="L5:M5"/>
    <mergeCell ref="A7:F7"/>
    <mergeCell ref="B8:C8"/>
    <mergeCell ref="B20:C20"/>
    <mergeCell ref="B24:C24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5:K6"/>
    <mergeCell ref="N5:N6"/>
    <mergeCell ref="O5:O6"/>
    <mergeCell ref="P5:P6"/>
    <mergeCell ref="Q5:Q6"/>
    <mergeCell ref="R5:R6"/>
    <mergeCell ref="S4:S6"/>
    <mergeCell ref="T4:T6"/>
    <mergeCell ref="U4:U6"/>
    <mergeCell ref="V3:V6"/>
    <mergeCell ref="W3:W6"/>
    <mergeCell ref="X3:X6"/>
    <mergeCell ref="Y3:Y6"/>
    <mergeCell ref="Z3:Z6"/>
  </mergeCells>
  <dataValidations count="5">
    <dataValidation type="list" allowBlank="1" showInputMessage="1" showErrorMessage="1" sqref="E17 E14:E15">
      <formula1>INDIRECT(#REF!)</formula1>
    </dataValidation>
    <dataValidation type="list" allowBlank="1" showErrorMessage="1" sqref="E16 E18 E4:E13 E27:E1048576" errorStyle="information">
      <formula1>"种植业基地,小型农田水利设施建设,农产品仓储保险冷链基础设施建设,养殖业基地,农业社会化服务,产业科技服务,休闲农业与乡村旅游,产业园（区）,市场建设和农村物流,小额贷款贴息,享受“雨露计划+”职业教育补助,帮扶车间（特色手工基地）建设,公益性岗位,技能培训,农村污水治理,农村供水保障设施建设,农村道路建设（通村路、通户路、小型桥梁等）,其他,基础设施配套,垃圾处理,项目管理费,项目子类型"</formula1>
    </dataValidation>
    <dataValidation type="list" allowBlank="1" showInputMessage="1" showErrorMessage="1" sqref="D19:D20 D24:D26">
      <formula1>#REF!</formula1>
    </dataValidation>
    <dataValidation type="list" allowBlank="1" showInputMessage="1" showErrorMessage="1" sqref="E19:E26">
      <formula1>INDIRECT(D19)</formula1>
    </dataValidation>
    <dataValidation type="list" allowBlank="1" showInputMessage="1" showErrorMessage="1" sqref="F19:F28">
      <formula1>"新建,改建,扩建"</formula1>
    </dataValidation>
  </dataValidations>
  <printOptions horizontalCentered="1"/>
  <pageMargins left="0.251388888888889" right="0.251388888888889" top="0.393055555555556" bottom="0.393055555555556" header="0.298611111111111" footer="0.298611111111111"/>
  <pageSetup paperSize="9" scale="20" fitToHeight="0" orientation="landscape" horizontalDpi="600"/>
  <headerFooter>
    <oddFooter>&amp;C第 &amp;P 页，共 &amp;N 页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mKQaN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2026年项目提取 (第一批)</vt:lpstr>
      <vt:lpstr>2026年项目提取 (第一批) (2)</vt:lpstr>
      <vt:lpstr>2026年项目提取（第一批）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Administrator</cp:lastModifiedBy>
  <dcterms:created xsi:type="dcterms:W3CDTF">2006-09-16T16:00:00Z</dcterms:created>
  <dcterms:modified xsi:type="dcterms:W3CDTF">2026-09-09T08:27:28Z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AFF9889CCAA1464F85B4E66181C804E2_13</vt:lpwstr>
  </property>
  <property fmtid="{D5CDD505-2E9C-101B-9397-08002B2CF9AE}" pid="3" name="KSOProductBuildVer">
    <vt:lpwstr>2052-11.8.2.9022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