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库" sheetId="3" r:id="rId1"/>
    <sheet name="计划库" sheetId="10" state="hidden" r:id="rId2"/>
    <sheet name="执行库" sheetId="11" state="hidden" r:id="rId3"/>
    <sheet name="下拉列表" sheetId="2" state="hidden" r:id="rId4"/>
  </sheets>
  <externalReferences>
    <externalReference r:id="rId5"/>
  </externalReferences>
  <definedNames>
    <definedName name="_xlnm._FilterDatabase" localSheetId="0" hidden="1">库!$A$6:$XCS$228</definedName>
    <definedName name="_xlnm._FilterDatabase" localSheetId="1" hidden="1">计划库!$A$6:$XED$129</definedName>
    <definedName name="_xlnm._FilterDatabase" localSheetId="2" hidden="1">执行库!$A$6:$XEC$92</definedName>
    <definedName name="项目管理费">下拉列表!$F$2</definedName>
    <definedName name="巩固三保障成果">下拉列表!$E$2:$E$3</definedName>
    <definedName name="易地搬迁后扶">下拉列表!$D$2:$D$4</definedName>
    <definedName name="其他">下拉列表!$G$2:$G$4</definedName>
    <definedName name="就业项目">下拉列表!$B$2:$B$12</definedName>
    <definedName name="乡村建设行动">下拉列表!$C$2:$C$19</definedName>
    <definedName name="产业发展">下拉列表!$A$2:$A$22</definedName>
    <definedName name="_xlnm.Print_Area" localSheetId="0">库!$A$1:$U$229</definedName>
    <definedName name="_xlnm.Print_Area" localSheetId="1">计划库!$A$1:$AP$130</definedName>
  </definedNames>
  <calcPr calcId="144525"/>
</workbook>
</file>

<file path=xl/sharedStrings.xml><?xml version="1.0" encoding="utf-8"?>
<sst xmlns="http://schemas.openxmlformats.org/spreadsheetml/2006/main" count="4692" uniqueCount="1418">
  <si>
    <t>叶城县2026年财政常态化帮扶资金项目库</t>
  </si>
  <si>
    <t>填报单位：叶城县农业农村局</t>
  </si>
  <si>
    <t>序号</t>
  </si>
  <si>
    <t>项目库
编号</t>
  </si>
  <si>
    <t>项目名称</t>
  </si>
  <si>
    <t>项目类别</t>
  </si>
  <si>
    <t>项目子类型</t>
  </si>
  <si>
    <t>项目建设单位</t>
  </si>
  <si>
    <t>项目地点</t>
  </si>
  <si>
    <t>项目建设内容</t>
  </si>
  <si>
    <t>投资
（万元）</t>
  </si>
  <si>
    <t>资金来源（万元）</t>
  </si>
  <si>
    <t>责任单位</t>
  </si>
  <si>
    <t>备注</t>
  </si>
  <si>
    <t>财政常态化帮扶</t>
  </si>
  <si>
    <t>地县配套资金</t>
  </si>
  <si>
    <t>其他资金</t>
  </si>
  <si>
    <t>小计</t>
  </si>
  <si>
    <t>开发式帮扶</t>
  </si>
  <si>
    <t>以工代赈</t>
  </si>
  <si>
    <t>少数民族发展</t>
  </si>
  <si>
    <t>欠发达国有农场</t>
  </si>
  <si>
    <t>欠发达国有林场</t>
  </si>
  <si>
    <t>中央</t>
  </si>
  <si>
    <t>自治区</t>
  </si>
  <si>
    <t>合计</t>
  </si>
  <si>
    <t>一</t>
  </si>
  <si>
    <t>产业发展</t>
  </si>
  <si>
    <t>（一）</t>
  </si>
  <si>
    <t>帮扶产业到户项目</t>
  </si>
  <si>
    <t>ycx2026128</t>
  </si>
  <si>
    <t>叶城县2026年特色庭院经济补助项目</t>
  </si>
  <si>
    <t>种植业基地</t>
  </si>
  <si>
    <t>叶城县各乡镇（区）</t>
  </si>
  <si>
    <t>项目总投资：472.992万元
建设内容：利用自家庭院发展特色种植，并产生一定效益的，面积在1亩及以下，按照100元/0.1亩标准奖补；1亩以上的，超出面积按照50元/0.1亩标准奖补，每户不超过2000元，共奖补12744户4729.92亩。</t>
  </si>
  <si>
    <t>园艺站</t>
  </si>
  <si>
    <t>ycx2026002</t>
  </si>
  <si>
    <t>叶城县2026年购置菜苗补助项目</t>
  </si>
  <si>
    <t>项目总投资：32.4459万元
建设内容：一个标准棚(占地面积1亩，不足1亩的可按比例折算)，购置菜苗按照每亩450元的标准奖补，共奖补805户721.02亩。</t>
  </si>
  <si>
    <t>农业技术推广站</t>
  </si>
  <si>
    <t>ycx2026003</t>
  </si>
  <si>
    <t>叶城县2026年病虫害防治补助项目</t>
  </si>
  <si>
    <t>项目总投资：662.82616万元
建设内容：通过林果技术服务合作社等专业技术团队开展果树病虫害防治，核桃、杏等树种按照每亩80元的标准奖补，共9409户82853.27亩。</t>
  </si>
  <si>
    <t>县桃产业发展中心</t>
  </si>
  <si>
    <t>ycx2026004</t>
  </si>
  <si>
    <t>叶城县2026年引进良种能繁母牛补助项目</t>
  </si>
  <si>
    <t>养殖业基地</t>
  </si>
  <si>
    <t>项目总投资：1547.7万元，本次安排资金1005.78412万元。
建设内容：计划从地区外引进符合月龄15个月以上或体重300公斤以上且饲养3个月以上的良种能繁母牛，按照每头母牛3000元的标准奖补，共奖补3874户5159头。</t>
  </si>
  <si>
    <t>畜牧兽医站</t>
  </si>
  <si>
    <t>ycx2026005</t>
  </si>
  <si>
    <t>叶城县2026年引进良种能繁母羊补助项目</t>
  </si>
  <si>
    <t>项目总投资：731.8万元，本次安排资金483.00069万元。
建设内容：计划从地区外引进符合月龄8个月以上或体重35公斤以上且饲养3个月以上的良种能繁母羊，按照每只母羊400元的标准奖补，共奖补4774户18295只。</t>
  </si>
  <si>
    <t>ycx2026006</t>
  </si>
  <si>
    <t>叶城县2026年自繁良种母牛补助项目</t>
  </si>
  <si>
    <t>项目总投资：2723万元
建设内容：计划对当年自繁扩增的良种母牛，母牛产羔后与母犊共同饲养3个月以上的，按照每头母牛犊2000元标准奖补，共奖补9246户13615头。</t>
  </si>
  <si>
    <t>ycx2026007</t>
  </si>
  <si>
    <t>叶城县2026年自繁良种母羊补助项目</t>
  </si>
  <si>
    <t>项目总投资：3894.39万元
建设内容：计划对当年自繁扩增的良种母羊，母羊产羔后与母犊共同饲养3个月以上的，按照每只母羊羔300元标准奖补，共奖补19056户129813只。</t>
  </si>
  <si>
    <t>ycx2026008</t>
  </si>
  <si>
    <t>叶城县2026年调羔育肥
补助项目</t>
  </si>
  <si>
    <t>项目总投资：0.813万元
建设内容：计划育肥饲养3个月以上，对从疆内购买断奶羔羊开展育肥的，按照每出栏1只育肥羊30元的标准奖补，共奖补38户271只。</t>
  </si>
  <si>
    <t>ycx2026001</t>
  </si>
  <si>
    <t>叶城县2026年常见多发病防治补助项目</t>
  </si>
  <si>
    <t>项目总投资：7.674万元
建设内容：对通过畜牧兽医社会化服务机构，有组织的开展农户家庭畜禽常规病种免疫、诊疗、药浴、驱虫、环境消杀的，提升防控效率效果，按照每户不超过200元的标准奖补，共奖补3210户12790只。</t>
  </si>
  <si>
    <t>ycx2026009</t>
  </si>
  <si>
    <t>叶城县2026年特色种植补助项目</t>
  </si>
  <si>
    <t>项目总投资：43.0377万元
建设内容：对种植特色经济作物采取耕整地、农资购置、关键技术应用、病虫害防治等生产综合措施的种植户，按照每亩不超过150元的标准奖补，共奖补1067户2869.18亩。</t>
  </si>
  <si>
    <t>ycx2026010</t>
  </si>
  <si>
    <t>叶城县2026年节水滴灌补助项目</t>
  </si>
  <si>
    <t>项目总投资：58.60743万元
建设内容：对实施节水滴灌灌溉模式，实现水肥一体化种植的，按照每亩30元的标准奖补，共奖补2420户19535.81亩。</t>
  </si>
  <si>
    <t>ycx2026011</t>
  </si>
  <si>
    <t>叶城县2026年鸡、鸭、鹅养殖补助项目</t>
  </si>
  <si>
    <t>项目总投资：96.361万元
建设内容：对养殖鸡、鸭、鹅等禽类50羽以上，饲养3个月以上的，按照每羽10元的标准奖补，共奖补1599户96361羽。</t>
  </si>
  <si>
    <t>ycx2026012</t>
  </si>
  <si>
    <t>叶城县2026年养殖蜜蜂补助项目</t>
  </si>
  <si>
    <t>项目总投资：31.8万元
建设内容：对养殖蜜蜂10箱以上，饲养6个月以上的，按照每箱200元的标准奖补，共奖补18户1590箱。</t>
  </si>
  <si>
    <t>ycx2026129</t>
  </si>
  <si>
    <t>叶城县2026年品种改良补助项目</t>
  </si>
  <si>
    <t>项目总投资：27.868万元
建设内容：对羊采用人工授精配种并定胎的，对配种技术服务和精液(冻精、鲜精)环节，按照每只母羊40元的标准奖补，共奖补2048户6967只。</t>
  </si>
  <si>
    <t>ycx2026130</t>
  </si>
  <si>
    <t>叶城县2026年手工经济（家庭手工作坊）补助项目</t>
  </si>
  <si>
    <t>其他</t>
  </si>
  <si>
    <t>项目总投资：1.2万元
建设内容：对家庭手工作坊，从事民族手工艺、非遗、文创产品等制作，稳定经营3个月以上，经营面积≥15平方米的，按照每户3000元的标准奖补，共奖补4户。</t>
  </si>
  <si>
    <t>文旅局</t>
  </si>
  <si>
    <t>ycx2026131</t>
  </si>
  <si>
    <t>叶城县2026年手工经济（摊位）补助项目</t>
  </si>
  <si>
    <t>项目总投资：4万元
建设内容：对摊位、居家零散制作民族手工艺、非遗、文创产品的，稳定经营3个月以上，符合简易经营类条件的，按照每户2000元的标准奖补，共奖补20户。</t>
  </si>
  <si>
    <t>ycx2026013</t>
  </si>
  <si>
    <t>叶城县2026年经营性服务（20平方米以上）补助项目</t>
  </si>
  <si>
    <t>项目总投资：18.2万元
建设内容：对取得相关资质或营业许可，从事农业农村生产生活服务等经营活动，生产或经营面积在20平方米(含)以上，稳定经营至少6个月的，按照2000元标准奖补，共奖补91户。</t>
  </si>
  <si>
    <t>人社局</t>
  </si>
  <si>
    <t>ycx2026235</t>
  </si>
  <si>
    <t>叶城县2026年经营性服务（20平方米以下）补助项目</t>
  </si>
  <si>
    <t>项目总投资：1.5万元
建设内容：对取得相关资质或营业许可，从事农业农村生产生活服务等经营活动，生产或经营面积不足20平方米(包括摊位)，稳定经营至少3个月的，按照1000元的标准奖补，共奖补15户。</t>
  </si>
  <si>
    <t>ycx2026014</t>
  </si>
  <si>
    <t>叶城县2026年小额贷款贴息</t>
  </si>
  <si>
    <t>小额贷款贴息</t>
  </si>
  <si>
    <t>农业农村局</t>
  </si>
  <si>
    <t>项目总投资：1000万元
建设内容：为全县脱贫户、监测户实施小额贷款贴息补助。</t>
  </si>
  <si>
    <t>（二）</t>
  </si>
  <si>
    <t>种植业基地配套（防渗渠）</t>
  </si>
  <si>
    <t>ycx2026015</t>
  </si>
  <si>
    <t>叶城县2026年洛克乡种植业基地配套建设项目</t>
  </si>
  <si>
    <t>洛克乡</t>
  </si>
  <si>
    <t>洛克乡1村、2村、3村、4村、5村、7村、8村、9村、10村、11村、12村</t>
  </si>
  <si>
    <r>
      <rPr>
        <sz val="12"/>
        <rFont val="方正仿宋_GBK"/>
        <charset val="134"/>
      </rPr>
      <t>项目总投资：1650万元
建设内容：新建0.6-1m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/s防渗渠10公里及配套，88.16万元/公里；新建0.3-0.9m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/s防渗渠4.5公里及配套；新建0.6-1m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/s防渗渠4公里及配套，90万元/公里。</t>
    </r>
  </si>
  <si>
    <t>水利局</t>
  </si>
  <si>
    <t>ycx2026016</t>
  </si>
  <si>
    <t>叶城县2026年巴仁乡种植业基地配套建设项目</t>
  </si>
  <si>
    <t>巴仁乡</t>
  </si>
  <si>
    <t>巴仁乡2村、3村、5村、8村、10村</t>
  </si>
  <si>
    <r>
      <rPr>
        <sz val="12"/>
        <rFont val="方正仿宋_GBK"/>
        <charset val="134"/>
      </rPr>
      <t>项目总投资：400万元
建设内容：新建0.3-1m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/s防渗渠4.7公里及配套，85万元/公里。
同时配套节制双向分水闸3座，节制分水闸25座，入户桥15座。</t>
    </r>
  </si>
  <si>
    <t>ycx2026017</t>
  </si>
  <si>
    <t>叶城县2026年河园镇种植业基地配套建设项目</t>
  </si>
  <si>
    <t>河园镇</t>
  </si>
  <si>
    <t>河园镇2村、3村、4村、6村</t>
  </si>
  <si>
    <r>
      <rPr>
        <sz val="12"/>
        <rFont val="方正仿宋_GBK"/>
        <charset val="134"/>
      </rPr>
      <t>项目总投资：1331万元
建设内容：新建0.3-1m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/s防渗渠13.4公里及配套，约99.3万元/公里。</t>
    </r>
  </si>
  <si>
    <t>ycx2026018</t>
  </si>
  <si>
    <t>叶城县2026年铁提乡种植业基地配套项目</t>
  </si>
  <si>
    <t>铁提乡</t>
  </si>
  <si>
    <t>铁提乡2村、9村、10村</t>
  </si>
  <si>
    <r>
      <rPr>
        <sz val="12"/>
        <rFont val="方正仿宋_GBK"/>
        <charset val="134"/>
      </rPr>
      <t>项目总投资：310万元
建设内容：新建0.2-0.6m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/s防渗渠4.3公里及配套，约72万元/公里。</t>
    </r>
  </si>
  <si>
    <t>ycx2026019</t>
  </si>
  <si>
    <t>叶城县2026年依力克其乡种植业基地配套建设项目</t>
  </si>
  <si>
    <t>依力克其乡</t>
  </si>
  <si>
    <t>依力克其乡3村、6村、7村、8村、9村、11村、12村、14村、17村</t>
  </si>
  <si>
    <r>
      <rPr>
        <sz val="12"/>
        <rFont val="方正仿宋_GBK"/>
        <charset val="134"/>
      </rPr>
      <t>项目总投资:1577万元
建设内容：新建0.2-1m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/s防渗渠17.8公里及配套</t>
    </r>
  </si>
  <si>
    <t>ycx2026020</t>
  </si>
  <si>
    <t>叶城县2026年宗朗乡种植业基地配套建设项目</t>
  </si>
  <si>
    <t>宗朗乡</t>
  </si>
  <si>
    <t>宗朗乡5村</t>
  </si>
  <si>
    <r>
      <rPr>
        <sz val="12"/>
        <rFont val="方正仿宋_GBK"/>
        <charset val="134"/>
      </rPr>
      <t>项目总投资：360万元
建设内容：新建0.2-1m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/s防渗渠4公里及配套，90万元/公里。</t>
    </r>
  </si>
  <si>
    <t>ycx2026021</t>
  </si>
  <si>
    <t>叶城县2026年柯克亚乡兴边富民农业水利基础设施建设项目</t>
  </si>
  <si>
    <t>柯克亚乡</t>
  </si>
  <si>
    <r>
      <rPr>
        <sz val="12"/>
        <rFont val="方正仿宋_GBK"/>
        <charset val="134"/>
      </rPr>
      <t>项目总投资：530万元
建设内容：新建0.2-1.0m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/s防渗渠6.6公里及附属配套设施。</t>
    </r>
  </si>
  <si>
    <t>统战部</t>
  </si>
  <si>
    <t>ycx2026022</t>
  </si>
  <si>
    <t>叶城县2026年恰尔巴格镇种植业基地配套建设项目</t>
  </si>
  <si>
    <t>恰尔巴格镇</t>
  </si>
  <si>
    <t>恰尔巴格镇3村、5村、6村、9村、11村、12村、13村、15村</t>
  </si>
  <si>
    <r>
      <rPr>
        <sz val="12"/>
        <rFont val="方正仿宋_GBK"/>
        <charset val="134"/>
      </rPr>
      <t>项目总投资：400万元
建设内容：新建0.3-1m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/s防渗渠4.6公里及配套，85万元/公里。
同时配套节制双向分水闸3座，节制分水闸23座。</t>
    </r>
  </si>
  <si>
    <t>ycx2026023</t>
  </si>
  <si>
    <t>叶城县2026年金果镇种植业基地配套建设项目</t>
  </si>
  <si>
    <t>金果镇</t>
  </si>
  <si>
    <t>金果镇1村、2村、5村、6村、10村、11村</t>
  </si>
  <si>
    <r>
      <rPr>
        <sz val="12"/>
        <rFont val="方正仿宋_GBK"/>
        <charset val="134"/>
      </rPr>
      <t>项目总投资：560万元
建设内容：新建0.3-1m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/s防渗渠6.6公里及配套，85万元/公里。
新建渠道共计25条，同时配套节制双向分水闸4座，节制单向分水闸51座，单向分水闸21座，公路桥13座，农桥30座，入户桥76座。</t>
    </r>
  </si>
  <si>
    <t>ycx2026024</t>
  </si>
  <si>
    <t>叶城县2026年夏合甫乡种植业基地配套建设项目</t>
  </si>
  <si>
    <t>夏合甫乡</t>
  </si>
  <si>
    <t>夏合甫乡1村、2村、3村、5村、6村、7村、8村、9村、10村、14村、15村、18村</t>
  </si>
  <si>
    <r>
      <rPr>
        <sz val="12"/>
        <rFont val="方正仿宋_GBK"/>
        <charset val="134"/>
      </rPr>
      <t>项目总投资：1885万元
建设内容：新建0.2-1m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/s防渗渠15.3公里及配套，约85万元/公里；新建0.2-1m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/s防渗渠8.1公里及配套，90万元/公里。</t>
    </r>
  </si>
  <si>
    <t>ycx2026025</t>
  </si>
  <si>
    <t>叶城县2026年棋盘乡种植业基地配套建设项目</t>
  </si>
  <si>
    <t>棋盘乡</t>
  </si>
  <si>
    <t>棋盘乡3村、9村、14村</t>
  </si>
  <si>
    <r>
      <rPr>
        <sz val="12"/>
        <rFont val="方正仿宋_GBK"/>
        <charset val="134"/>
      </rPr>
      <t>项目总投资：730万元
建设内容：新建0.3-1m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/s防渗渠8.6公里及配套，85万元/公里。
新建渠道共计17条，同时配套节制双向分水闸10座，节制单向分水闸8座，双向分水闸5座，单向分水闸7座，入户桥15座。</t>
    </r>
  </si>
  <si>
    <t>ycx2026026</t>
  </si>
  <si>
    <t>叶城县2026年吐古其乡种植业基地配套建设项目</t>
  </si>
  <si>
    <t>吐古其乡</t>
  </si>
  <si>
    <t>吐古其乡2村、3村、5村、8村、9村、10村、12村</t>
  </si>
  <si>
    <r>
      <rPr>
        <sz val="12"/>
        <rFont val="方正仿宋_GBK"/>
        <charset val="134"/>
      </rPr>
      <t>项目总投资:617万元
建设内容：新建0.2-0.8m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/s防渗渠6.2公里及配套，99.5万元/公里。
新建渠道共计24条，同时配套节制双向分水闸4座，节制单向分水闸56座，单向分水闸16座，公路桥13座，农桥36座，入户桥68座。</t>
    </r>
  </si>
  <si>
    <t>ycx2026027</t>
  </si>
  <si>
    <t>叶城县2026年乌吉热克乡种植业基地配套建设项目</t>
  </si>
  <si>
    <t>乌吉热克乡</t>
  </si>
  <si>
    <t>乌吉热克乡1村、2村、3村、5村、6村、10村、11村、12村、13村、14村、15村、17村、18村</t>
  </si>
  <si>
    <r>
      <rPr>
        <sz val="12"/>
        <rFont val="方正仿宋_GBK"/>
        <charset val="134"/>
      </rPr>
      <t>项目总投资:1800万元
建设内容：新建0.2-1m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/s防渗渠19.4公里及配套附属设施。
新建渠道共计 43 条，同时配套节制双向分水闸 48 座，节制单向分水闸 142 座，双向分水闸 10 座，单向分水闸 76 座，公路桥 28 座，农桥 90 座，入户桥119 座。</t>
    </r>
  </si>
  <si>
    <t>ycx2026028</t>
  </si>
  <si>
    <t>叶城县2026年白杨镇种植业基地配套建设项目</t>
  </si>
  <si>
    <t>白杨镇</t>
  </si>
  <si>
    <t>白杨镇1村、4村、13村、14村、15村、24村</t>
  </si>
  <si>
    <r>
      <rPr>
        <sz val="12"/>
        <rFont val="方正仿宋_GBK"/>
        <charset val="134"/>
      </rPr>
      <t>项目总投资：1805万元
建设内容：新建0.2-1m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/s防渗渠21公里及配套。</t>
    </r>
  </si>
  <si>
    <t>ycx2026029</t>
  </si>
  <si>
    <t>叶城县2026年依提木孔镇种植业基地配套建设项目</t>
  </si>
  <si>
    <t>依提木孔镇</t>
  </si>
  <si>
    <r>
      <rPr>
        <sz val="12"/>
        <rFont val="方正仿宋_GBK"/>
        <charset val="134"/>
      </rPr>
      <t>项目总投资：400万元
建设内容：新建0.3-1m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/s防渗渠4.6公里及配套，85万元/公里。
新建渠道共计19条，同时配套节制双向分水闸15座，节制单向分水闸11座，双向分水闸3座，单向分水闸9座，入户桥涵13座。</t>
    </r>
  </si>
  <si>
    <t>ycx2026132</t>
  </si>
  <si>
    <t>叶城县2026年江格勒斯乡种植业基地配套建设项目</t>
  </si>
  <si>
    <t>江格勒斯乡</t>
  </si>
  <si>
    <t>江格勒斯乡4、7、9、21村</t>
  </si>
  <si>
    <r>
      <rPr>
        <sz val="12"/>
        <rFont val="方正仿宋_GBK"/>
        <charset val="134"/>
      </rPr>
      <t>项目总投资：680万元
建设内容：新建0.2-0.8m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/s防渗渠8公里及配套，85万元/公里。
新建渠道共计35条，同时配套节制双向分水闸15座，节制单向分水闸19座，双向分水闸8座，单向分水闸14座，入户桥20座（4-5米）。</t>
    </r>
  </si>
  <si>
    <t>ycx2026052</t>
  </si>
  <si>
    <t>叶城县2026年渔业水系联通建设工程项目</t>
  </si>
  <si>
    <t>夏合甫乡、洛克乡、乌吉热克乡</t>
  </si>
  <si>
    <r>
      <rPr>
        <sz val="12"/>
        <rFont val="方正仿宋_GBK"/>
        <charset val="134"/>
      </rPr>
      <t>项目总投资：500万元
建设内容：1、叶城县夏合甫乡调水工程，新建1座泵房及附属设施，扬水泵站设计流量0.25m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/s。
2、叶城县乌吉热克乡左岸月牙泉中段引水渠工程，修建引水渠0.30km及附属建筑物，设计流量1.8m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/s。</t>
    </r>
  </si>
  <si>
    <t>ycx2026030</t>
  </si>
  <si>
    <t>叶城县2026年恰其库木水源供水工程（一期）</t>
  </si>
  <si>
    <t>江格勒斯乡16村</t>
  </si>
  <si>
    <t>项目总投资：2000万元
建设内容：以管代渠20公里（管径0.2米-0.8米）及附属配套。</t>
  </si>
  <si>
    <t>（三）</t>
  </si>
  <si>
    <t>蓄水池建设</t>
  </si>
  <si>
    <t>ycx2026031</t>
  </si>
  <si>
    <t>叶城县2026年阿克塔什镇农业产业基础设施建设项目</t>
  </si>
  <si>
    <t>阿克塔什镇</t>
  </si>
  <si>
    <t>阿克塔什镇6村</t>
  </si>
  <si>
    <t>项目总投资：366万元
建设内容：新建沉沙池1座,1公里防渗渠及附属配套设施。</t>
  </si>
  <si>
    <t>ycx2026032</t>
  </si>
  <si>
    <t>叶城县2026年伯西热克镇农业产业基础设施建设项目</t>
  </si>
  <si>
    <t>伯西热克镇</t>
  </si>
  <si>
    <t>伯西热克镇1村</t>
  </si>
  <si>
    <t>项目总投资：630万元
建设内容：修建蓄水池2座，每座约1.8万立方米，并配套泵房、电力等相关附属设施。</t>
  </si>
  <si>
    <t>ycx2026033</t>
  </si>
  <si>
    <t>叶城县2026年乌夏巴什镇农业产业基础设施建设项目</t>
  </si>
  <si>
    <t>乌夏巴什镇</t>
  </si>
  <si>
    <t>乌夏巴什镇1村</t>
  </si>
  <si>
    <t>项目总投资：650万元
建设内容：蓄水池1座，占地10亩，蓄水量2.5万立方米，节制分水闸2座，农桥3座，铺设输水主管道22公里，泵房1座，输电线路0.2km，变压器1台,阀门井90座。</t>
  </si>
  <si>
    <t>ycx2026149</t>
  </si>
  <si>
    <t>叶城县2026年江格勒斯乡农业产业基础设施建设项目</t>
  </si>
  <si>
    <t>江格勒斯乡21村</t>
  </si>
  <si>
    <r>
      <rPr>
        <sz val="12"/>
        <rFont val="方正仿宋_GBK"/>
        <charset val="134"/>
      </rPr>
      <t>项目总投资：565万元。
建设内容：在江格勒斯乡21村建设1.5万立方米沉砂池1座，配套85平方米泵房1座，建设0.5m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/s防渗渠1公里，200KW变压器1台，铺设管道3.61公里及相关附属设施。</t>
    </r>
  </si>
  <si>
    <t>ycx2026034</t>
  </si>
  <si>
    <t>叶城县2026年柯克亚乡农业产业基础设施建设项目</t>
  </si>
  <si>
    <t>柯克亚乡3村、4村</t>
  </si>
  <si>
    <r>
      <rPr>
        <sz val="12"/>
        <rFont val="方正仿宋_GBK"/>
        <charset val="134"/>
      </rPr>
      <t>项目总投资：750万元
建设项目：新建蓄水沉砂池1座，预计蓄水池量1.6万m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，配套建设4公里0.8-1m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/s流量防渗渠及附属设施。</t>
    </r>
  </si>
  <si>
    <t>ycx2026035</t>
  </si>
  <si>
    <t>叶城县2026年洛克乡农业产业基础设施建设项目</t>
  </si>
  <si>
    <t>洛克乡10村、12村</t>
  </si>
  <si>
    <r>
      <rPr>
        <sz val="12"/>
        <rFont val="方正仿宋_GBK"/>
        <charset val="134"/>
      </rPr>
      <t>项目总投资：375万元
建设内容：新建蓄水池2座，容量约共2.1万m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，及其配套附属设施。配套节制分水闸4座，泵房2座，输电线路2km，变压器2台等。</t>
    </r>
  </si>
  <si>
    <t>（四）</t>
  </si>
  <si>
    <t>林果产业发展</t>
  </si>
  <si>
    <t>ycx2026036</t>
  </si>
  <si>
    <t>叶城县2026年林果育苗基地建设项目</t>
  </si>
  <si>
    <t>核桃办</t>
  </si>
  <si>
    <t>洛克乡9村</t>
  </si>
  <si>
    <t>项目总投资：24万元
建设内容：建设林果育苗基地30亩，培育“温185、新2”等优质品种树苗，每亩8000元，每亩培育核桃优质嫁接苗4000-4500株。其中洛克乡9村30亩。</t>
  </si>
  <si>
    <t>林业和草原局</t>
  </si>
  <si>
    <t>ycx2026039</t>
  </si>
  <si>
    <t>叶城县2026年核桃产业林果示范园建设项目</t>
  </si>
  <si>
    <t>吐古其乡、巴仁乡</t>
  </si>
  <si>
    <t>项目总投资：304万元
建设内容：实施核桃高产园3040亩，其中吐古其乡2000亩、巴仁乡1040亩。每亩补助1000元，其中修剪等专业化服务补助150元/亩,石硫合剂和涂白剂补助100元/亩,购买腐烂病（果腐抗)、蚜虫药剂(蚍虫啉）、红蜘蛛药剂（螨泰克）、青虫药剂（高效氯氰菊酯）等药剂750元/亩。</t>
  </si>
  <si>
    <t>ycx2026215</t>
  </si>
  <si>
    <t>叶城县2026年阿克塔什镇特色林果基地巩固提升项目</t>
  </si>
  <si>
    <t>项目总投资：818.74万                                                        建设内容：依托阿克塔什镇6村鲜果基地打造2274.29亩林果种植园，每亩3600元，对苹果树、梨树进行修剪、嫁接、压枝、拉枝、化控、促花及相关药品和愈合剂等专业化管理；聘请林果专家对帮扶对象进行培训，实现标准化种植管理、果品采收。</t>
  </si>
  <si>
    <t>林业和草原局、核桃产业化发展中心</t>
  </si>
  <si>
    <t>ycx2026191</t>
  </si>
  <si>
    <t>叶城县2026年夏合甫乡核桃高产园提质增效及标准化建设项目</t>
  </si>
  <si>
    <t>农业社会化服务</t>
  </si>
  <si>
    <r>
      <rPr>
        <sz val="12"/>
        <rFont val="方正仿宋_GBK"/>
        <charset val="134"/>
      </rPr>
      <t>叶城县夏合甫乡</t>
    </r>
    <r>
      <rPr>
        <sz val="12"/>
        <rFont val="方正仿宋_GBK"/>
        <charset val="0"/>
      </rPr>
      <t>10</t>
    </r>
    <r>
      <rPr>
        <sz val="12"/>
        <rFont val="方正仿宋_GBK"/>
        <charset val="134"/>
      </rPr>
      <t>村、</t>
    </r>
    <r>
      <rPr>
        <sz val="12"/>
        <rFont val="方正仿宋_GBK"/>
        <charset val="0"/>
      </rPr>
      <t>14</t>
    </r>
    <r>
      <rPr>
        <sz val="12"/>
        <rFont val="方正仿宋_GBK"/>
        <charset val="134"/>
      </rPr>
      <t>村</t>
    </r>
  </si>
  <si>
    <t>项目总投资：235.5万元。
建设内容：对500亩核桃园实施提质增收工程，通过土壤改良、树形修剪、科学施肥、病虫害绿色防控等措施，每亩投资750元。</t>
  </si>
  <si>
    <t>ycx2026192</t>
  </si>
  <si>
    <t>叶城县2026年夏合甫乡苹果产业高质量发展项目</t>
  </si>
  <si>
    <r>
      <rPr>
        <sz val="12"/>
        <rFont val="方正仿宋_GBK"/>
        <charset val="134"/>
      </rPr>
      <t>夏合甫乡</t>
    </r>
    <r>
      <rPr>
        <sz val="12"/>
        <rFont val="方正仿宋_GBK"/>
        <charset val="0"/>
      </rPr>
      <t>4</t>
    </r>
    <r>
      <rPr>
        <sz val="12"/>
        <rFont val="方正仿宋_GBK"/>
        <charset val="134"/>
      </rPr>
      <t>村、</t>
    </r>
    <r>
      <rPr>
        <sz val="12"/>
        <rFont val="方正仿宋_GBK"/>
        <charset val="0"/>
      </rPr>
      <t>15</t>
    </r>
    <r>
      <rPr>
        <sz val="12"/>
        <rFont val="方正仿宋_GBK"/>
        <charset val="134"/>
      </rPr>
      <t>村、</t>
    </r>
    <r>
      <rPr>
        <sz val="12"/>
        <rFont val="方正仿宋_GBK"/>
        <charset val="0"/>
      </rPr>
      <t>16</t>
    </r>
    <r>
      <rPr>
        <sz val="12"/>
        <rFont val="方正仿宋_GBK"/>
        <charset val="134"/>
      </rPr>
      <t>村、</t>
    </r>
    <r>
      <rPr>
        <sz val="12"/>
        <rFont val="方正仿宋_GBK"/>
        <charset val="0"/>
      </rPr>
      <t>18</t>
    </r>
    <r>
      <rPr>
        <sz val="12"/>
        <rFont val="方正仿宋_GBK"/>
        <charset val="134"/>
      </rPr>
      <t>村</t>
    </r>
  </si>
  <si>
    <t>项目总投资107.65万元                                                                                                                            建设内容：对70亩集体土地进行林粮间作节水、土地平整、栽种苹果苗。</t>
  </si>
  <si>
    <t>ycx2026189</t>
  </si>
  <si>
    <t>叶城县2026年铁提乡樱桃采摘园建设项目</t>
  </si>
  <si>
    <t>项目总投资：220万元。
建设内容：1.采购3—4年生优质嫁接樱桃成品苗16800株，苗木要求品种纯正、根系完整、无病虫害、苗高及地径符合林果栽植标准，单价95元/株，完成苗木栽植、定干、保墒等基础栽植工序。2.提供为期1年的专业林果技术服务，内容包括樱桃栽植、整形修剪、水肥管理、病虫害绿色防控、日常管护等技术指导，开展种植技术培训，保障栽植成活率与后期管护规范。</t>
  </si>
  <si>
    <t>ycx2026044</t>
  </si>
  <si>
    <t>叶城县2026年伯西热克镇石榴定植及设施配套项目</t>
  </si>
  <si>
    <t>伯西热克镇10村、11村</t>
  </si>
  <si>
    <t>项目总投资：57万元
建设内容：石榴定植≥320亩，每亩40株，亩均1800元，其中10村200亩、11村120亩。</t>
  </si>
  <si>
    <t>ycx2026046</t>
  </si>
  <si>
    <t>叶城县2026年核桃蛀果害虫绿色防控项目</t>
  </si>
  <si>
    <t>产业科技服务</t>
  </si>
  <si>
    <t>林草局</t>
  </si>
  <si>
    <t>铁提乡、金果镇、吐古其乡、巴仁乡、白杨镇、伯西热克镇、恰尔巴格镇、夏合甫乡、河园镇、依提木孔镇</t>
  </si>
  <si>
    <t>项目总投资：3000万元
建设内容：核桃蛀果害虫绿色防控25万亩，采购迷向丝（时效性6月以上，高效混合迷向），120元/亩。其中金果镇1715亩，铁提乡39085亩，吐古其乡7408亩，巴仁乡23113亩，白杨镇6698亩，伯西热克镇50168亩，恰尔巴格镇21560亩，夏合甫乡1085亩，河园镇46668亩，依提木孔镇52500亩。</t>
  </si>
  <si>
    <t>ycx2026047</t>
  </si>
  <si>
    <t>叶城县2026年核桃蛀果害虫飞机防治病虫害项目</t>
  </si>
  <si>
    <t>项目总投资：1250万元
建设内容：对25万亩核桃人工及飞防两次共计50万亩次，服务成本4.5元/亩，资金225万元；飞防监理服务成本0.5元/亩，资金25万元；飞防药剂两种，每种药剂喷洒一遍，共计40元/亩，资金1000万元。其中金果镇1715亩，铁提乡39085亩，吐古其乡7408亩，巴仁乡23113亩，白杨镇6698亩，伯西热克镇50168亩，恰尔巴格镇21560亩，夏合甫乡1085亩，河园镇46668亩，依提木孔镇52500亩。</t>
  </si>
  <si>
    <t>ycx2026190</t>
  </si>
  <si>
    <t>叶城县2026年江格勒斯乡沙产业培育基地</t>
  </si>
  <si>
    <t>江格勒斯乡18村、19村、20村、21村</t>
  </si>
  <si>
    <t>项目总投资：500万元
建设内容：在江格勒斯乡18村、19村、20村、21村周边沙漠地带规模化种植梭梭、红柳等寄主植物。</t>
  </si>
  <si>
    <t>ycx2026048</t>
  </si>
  <si>
    <t>叶城县2026年伯西热克镇防沙苗木基地建设项目</t>
  </si>
  <si>
    <t>伯西热克镇2村</t>
  </si>
  <si>
    <t>项目总投资：350万元
建设内容：在伯西热克镇2村建设防沙苗木基地一座，对约600亩土地平整换填、铺设管网、沉砂池及相关附属设施，培育种植防沙治沙苗木（胡杨、红柳、沙棘、花棒、柠条、酸枣、沙枣）。</t>
  </si>
  <si>
    <t>ycx2026135</t>
  </si>
  <si>
    <t>叶城县2026年江格勒斯乡林粮间作节水项目</t>
  </si>
  <si>
    <t>江格勒斯乡2村、4村、8村、9村、11村、16村、17村、21村</t>
  </si>
  <si>
    <t>项目总投资：918万元
建设内容：林粮间作节水设施配套5100亩，1800元/亩，配套4座沉砂池共14000立方米、泵房4座、变压器4座、电缆共1600米、不锈钢电控柜4个。</t>
  </si>
  <si>
    <t>农业技术推广服务中心</t>
  </si>
  <si>
    <t>ycx2026136</t>
  </si>
  <si>
    <t>叶城县2026年吐古其乡14村林粮间作节水项目</t>
  </si>
  <si>
    <t>吐古其乡14村</t>
  </si>
  <si>
    <t>项目总投资：100万元
建设内容：新建728亩林粮间作节水灌溉工程及配套附属设施。</t>
  </si>
  <si>
    <t>ycx2026137</t>
  </si>
  <si>
    <t>叶城县2026年洛克乡林粮间作节水项目</t>
  </si>
  <si>
    <t>洛克乡11村、12村</t>
  </si>
  <si>
    <t>项目总投资：900万元
建设内容：林粮间作节水设施配套5000亩，配套3座沉砂池共10500立方米、泵房3座、变压器3座、电缆共1200米、不锈钢电控柜3个。</t>
  </si>
  <si>
    <t>ycx2026138</t>
  </si>
  <si>
    <t>叶城县2026年依力克其乡林粮间作智能节水项目</t>
  </si>
  <si>
    <t>依力克其乡5村、6村</t>
  </si>
  <si>
    <t>项目总投资：484万元
建设内容：林粮间作节水设施配套2200亩，2200元/亩，配套沉砂池、泵房及电力设施等。</t>
  </si>
  <si>
    <t>ycx2026139</t>
  </si>
  <si>
    <t>叶城县2026年宗朗乡林粮间作节水项目</t>
  </si>
  <si>
    <t>宗朗乡1村、4村</t>
  </si>
  <si>
    <t>项目总投资：315万元
建设内容：林粮间作节水设施配套1750亩，1800元/亩，配套配套2座沉砂池共7000立方米、泵房2座、变压器2座、电缆共800米、不锈钢电控柜2个。</t>
  </si>
  <si>
    <t>ycx2026140</t>
  </si>
  <si>
    <t>叶城县2026年夏合甫乡林粮间作节水项目</t>
  </si>
  <si>
    <t>夏合甫乡2村、3村、12村、13村、16村</t>
  </si>
  <si>
    <t>项目总投资:243万元
建设内容：林粮间作节水设施配套1350亩，1800元/亩，配套3座沉砂池共10500立方米、泵房3座、变压器3座、电缆共1000米、不锈钢电控柜3个。
建设地点：夏合甫乡13村、16村</t>
  </si>
  <si>
    <t>ycx2026141</t>
  </si>
  <si>
    <t>叶城县2026年乌吉热克乡林粮间作节水项目</t>
  </si>
  <si>
    <t>乌吉热克乡9村、12村、13村、14村、17村</t>
  </si>
  <si>
    <t>项目总投资：774万元
建设内容：林粮间作节水设施配套4300亩，1800元/亩，配套3座沉砂池共10500立方米、泵房3座、变压器3座、电缆共1200米、不锈钢电控柜3个。</t>
  </si>
  <si>
    <t>ycx2026143</t>
  </si>
  <si>
    <t>叶城县2026年依提木孔镇林粮间作节水项目</t>
  </si>
  <si>
    <t>依提木孔镇14村、16村、11村</t>
  </si>
  <si>
    <t>项目总投资：450万元
建设内容：林粮间作节水设施配套2500亩，1800元/亩，配套2座沉砂池、泵房2座、变压器2座、电缆共1000米、不锈钢电控柜2个级其他附属配套设施。</t>
  </si>
  <si>
    <t>ycx2026144</t>
  </si>
  <si>
    <t>叶城县2026年依提木孔镇高效节水项目</t>
  </si>
  <si>
    <t>依提木孔镇4村、5村、9村、12村</t>
  </si>
  <si>
    <t>项目总投资：918万元
建设内容：实施高效节水4100亩,1800元/亩，配套沉砂池4座、泵房4座及变压器4台等。</t>
  </si>
  <si>
    <t>（五）</t>
  </si>
  <si>
    <t>渔业养殖</t>
  </si>
  <si>
    <t>ycx2026049</t>
  </si>
  <si>
    <t>叶城县2026年棋盘13村冷水鱼养殖建设项目</t>
  </si>
  <si>
    <t>水产养殖业发展</t>
  </si>
  <si>
    <t>中城区</t>
  </si>
  <si>
    <t>棋盘乡13村（中城区）</t>
  </si>
  <si>
    <t>项目总投资：60万元
建设内容：修建鱼池4个共800平方米，及附属设施。</t>
  </si>
  <si>
    <t>农业农村局（畜牧渔业办）</t>
  </si>
  <si>
    <t>ycx2026050</t>
  </si>
  <si>
    <t>叶城县2026年阿克塔什镇渔业养殖建设项目</t>
  </si>
  <si>
    <t>阿克塔什镇3村</t>
  </si>
  <si>
    <t>项目总投资：550万元
建设内容：对4座育苗温室大棚进行提升改造鱼虾养殖，配套渔业养殖设施设备。</t>
  </si>
  <si>
    <t>ycx2026051</t>
  </si>
  <si>
    <t>叶城县2026年乌吉热克乡渔业养殖二期建设项目</t>
  </si>
  <si>
    <t>乌吉热克乡18村</t>
  </si>
  <si>
    <r>
      <rPr>
        <sz val="12"/>
        <rFont val="方正仿宋_GBK"/>
        <charset val="134"/>
      </rPr>
      <t>项目总投资：550万元
建设内容：在乌吉热克乡18村渔业养殖区建设漂浮式养殖系统1套，直径6m养殖池48个，3900m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养殖水体，并配套电力附属设施。</t>
    </r>
  </si>
  <si>
    <t>ycx2026193</t>
  </si>
  <si>
    <t>叶城县2026年铁提乡渔业养殖发展项目</t>
  </si>
  <si>
    <t>铁提乡1村</t>
  </si>
  <si>
    <t>项目总投资：300万元
建设内容：建设渔业养殖基地1座，配套电力设施、水利设施等基础设施配套。</t>
  </si>
  <si>
    <t>ycx2026194</t>
  </si>
  <si>
    <t>叶城县2026年江格勒斯乡渔业产业园建设项目</t>
  </si>
  <si>
    <t>新建</t>
  </si>
  <si>
    <t>江格勒斯乡9村、10村</t>
  </si>
  <si>
    <t>项目总投资：600万元
建设内容：建设渔业产业园1座，含新建钓台30座，地面硬化约2000平方米并配套附属设施。</t>
  </si>
  <si>
    <t>ycx2026053</t>
  </si>
  <si>
    <t>叶城县2026年小龙虾苗种孵化项目</t>
  </si>
  <si>
    <r>
      <rPr>
        <sz val="12"/>
        <rFont val="方正仿宋_GBK"/>
        <charset val="134"/>
      </rPr>
      <t>项目总投资500万元
建设内容：建设 2 座标准化小龙虾养殖大棚，单棚规格为15m（宽）×100m（长）×3.5m（檐高），采用热镀锌钢结构骨架 + 双层 PO 膜覆盖，配套自动通风系统、遮阳保温帘、排水系统及防逃设施，抗风等级≥8 级，满足小龙虾苗种孵化及暂养需求。并配套附属设施及主要设备（孵化桶：采用食品级 PP 材质，单桶有效容积0.8m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，共配置30 台，具备自动控温、增氧功能，控温范围 22-30℃，满足小龙虾苗种孵化需求。
增氧系统：配置1.5kW 罗茨增氧机 4 台，保障水体溶氧量≥5mg/L。
水质监测设备：安装在线水质监测仪2 套，可实时监测 pH 值（6.5-8.5）、溶解氧、氨氮、亚硝酸盐等指标，数据精度 ±0.01。
循环水系统：配置10m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/h 循环水泵 2 台、沉淀池及生物滤池各 1 座，尾水处理能力≥20m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/h，实现水资源循环利用。
温控设备：安装空气能热泵机组2 台，单台功率 5kW，保障棚内温度稳定在 25-28℃。）</t>
    </r>
  </si>
  <si>
    <t>（六）</t>
  </si>
  <si>
    <t>产业链延伸及基础设施配套</t>
  </si>
  <si>
    <t>ycx2026054</t>
  </si>
  <si>
    <t>叶城县2026年巴仁乡红薯高温糖化愈合设备采购项目</t>
  </si>
  <si>
    <t>产地初加工和精深加工</t>
  </si>
  <si>
    <t>巴仁乡幸福村</t>
  </si>
  <si>
    <t>项目总投资：60万元
建设内容：采购智能红薯窖空气调质机4台及配套设施设备。</t>
  </si>
  <si>
    <t>ycx2026203</t>
  </si>
  <si>
    <t>叶城县2026年金果镇自动化设备采购项目</t>
  </si>
  <si>
    <t>金果镇1村</t>
  </si>
  <si>
    <t>项目总投资：10.57万元。                                                    建设内容：采购豆腐全自动化设备一套.</t>
  </si>
  <si>
    <t>商工局</t>
  </si>
  <si>
    <t>ycx2026056</t>
  </si>
  <si>
    <t>叶城县2026年巴仁乡红薯种薯保存库建设项目</t>
  </si>
  <si>
    <t>农产品仓储保险冷链基础设施建设</t>
  </si>
  <si>
    <t>巴仁乡7村</t>
  </si>
  <si>
    <t>项目总投资：680万元
建设内容：新建红薯种薯保存库3000平方米，修建桥涵1座，配套250KVA箱式变压器，配套加湿及温控设备等附属设施。</t>
  </si>
  <si>
    <t>ycx2026205</t>
  </si>
  <si>
    <t>叶城县2026年金果镇仓储物流基地建设项目</t>
  </si>
  <si>
    <t>农产品仓储保鲜冷链基础设施建设</t>
  </si>
  <si>
    <t>金果镇4村</t>
  </si>
  <si>
    <t>项目总投资：2080万元。                                                    
建设内容：新建库房21座及配套相关附属设施设备等。</t>
  </si>
  <si>
    <t>ycx2026206</t>
  </si>
  <si>
    <t>叶城县2026年夏合甫乡园艺社区保鲜库建设项目</t>
  </si>
  <si>
    <r>
      <rPr>
        <sz val="12"/>
        <rFont val="方正仿宋_GBK"/>
        <charset val="134"/>
      </rPr>
      <t>夏合甫乡</t>
    </r>
    <r>
      <rPr>
        <sz val="12"/>
        <rFont val="方正仿宋_GBK"/>
        <charset val="0"/>
      </rPr>
      <t>14</t>
    </r>
    <r>
      <rPr>
        <sz val="12"/>
        <rFont val="方正仿宋_GBK"/>
        <charset val="134"/>
      </rPr>
      <t>村</t>
    </r>
  </si>
  <si>
    <r>
      <rPr>
        <sz val="12"/>
        <rFont val="方正仿宋_GBK"/>
        <charset val="134"/>
      </rPr>
      <t>项目总投资</t>
    </r>
    <r>
      <rPr>
        <sz val="12"/>
        <rFont val="方正仿宋_GBK"/>
        <charset val="0"/>
      </rPr>
      <t>125</t>
    </r>
    <r>
      <rPr>
        <sz val="12"/>
        <rFont val="方正仿宋_GBK"/>
        <charset val="134"/>
      </rPr>
      <t>万元</t>
    </r>
    <r>
      <rPr>
        <sz val="12"/>
        <rFont val="方正仿宋_GBK"/>
        <charset val="0"/>
      </rPr>
      <t xml:space="preserve">
</t>
    </r>
    <r>
      <rPr>
        <sz val="12"/>
        <rFont val="方正仿宋_GBK"/>
        <charset val="134"/>
      </rPr>
      <t>建设内容：农产品仓储保鲜冷链基础设施建设</t>
    </r>
    <r>
      <rPr>
        <sz val="12"/>
        <rFont val="方正仿宋_GBK"/>
        <charset val="0"/>
      </rPr>
      <t>50</t>
    </r>
    <r>
      <rPr>
        <sz val="12"/>
        <rFont val="方正仿宋_GBK"/>
        <charset val="134"/>
      </rPr>
      <t>吨冷库</t>
    </r>
    <r>
      <rPr>
        <sz val="12"/>
        <rFont val="方正仿宋_GBK"/>
        <charset val="0"/>
      </rPr>
      <t>5</t>
    </r>
    <r>
      <rPr>
        <sz val="12"/>
        <rFont val="方正仿宋_GBK"/>
        <charset val="134"/>
      </rPr>
      <t>个，每个</t>
    </r>
    <r>
      <rPr>
        <sz val="12"/>
        <rFont val="方正仿宋_GBK"/>
        <charset val="0"/>
      </rPr>
      <t>10</t>
    </r>
    <r>
      <rPr>
        <sz val="12"/>
        <rFont val="方正仿宋_GBK"/>
        <charset val="134"/>
      </rPr>
      <t>万元，总计</t>
    </r>
    <r>
      <rPr>
        <sz val="12"/>
        <rFont val="方正仿宋_GBK"/>
        <charset val="0"/>
      </rPr>
      <t>50</t>
    </r>
    <r>
      <rPr>
        <sz val="12"/>
        <rFont val="方正仿宋_GBK"/>
        <charset val="134"/>
      </rPr>
      <t>万元。</t>
    </r>
    <r>
      <rPr>
        <sz val="12"/>
        <rFont val="方正仿宋_GBK"/>
        <charset val="0"/>
      </rPr>
      <t>100</t>
    </r>
    <r>
      <rPr>
        <sz val="12"/>
        <rFont val="方正仿宋_GBK"/>
        <charset val="134"/>
      </rPr>
      <t>吨冷库</t>
    </r>
    <r>
      <rPr>
        <sz val="12"/>
        <rFont val="方正仿宋_GBK"/>
        <charset val="0"/>
      </rPr>
      <t>5</t>
    </r>
    <r>
      <rPr>
        <sz val="12"/>
        <rFont val="方正仿宋_GBK"/>
        <charset val="134"/>
      </rPr>
      <t>个，每个</t>
    </r>
    <r>
      <rPr>
        <sz val="12"/>
        <rFont val="方正仿宋_GBK"/>
        <charset val="0"/>
      </rPr>
      <t>15</t>
    </r>
    <r>
      <rPr>
        <sz val="12"/>
        <rFont val="方正仿宋_GBK"/>
        <charset val="134"/>
      </rPr>
      <t>万元，总计</t>
    </r>
    <r>
      <rPr>
        <sz val="12"/>
        <rFont val="方正仿宋_GBK"/>
        <charset val="0"/>
      </rPr>
      <t>75</t>
    </r>
    <r>
      <rPr>
        <sz val="12"/>
        <rFont val="方正仿宋_GBK"/>
        <charset val="134"/>
      </rPr>
      <t>万元。</t>
    </r>
  </si>
  <si>
    <t>ycx2026210</t>
  </si>
  <si>
    <t>项目总投资：3000万元
建设内容：新建水产品冷藏保鲜库20座，配套水电、消防等其他附属设施。</t>
  </si>
  <si>
    <t>ycx2026174</t>
  </si>
  <si>
    <t>叶城县2026年农副产品生产车间建设项目</t>
  </si>
  <si>
    <t>夏合甫乡园艺社区</t>
  </si>
  <si>
    <t>项目总投资：177万
建设内容：新建蔬菜脱水生产加工车间1栋，建设面积913平方米，地上一层，并配套室外附属设施。</t>
  </si>
  <si>
    <t>ycx2026055</t>
  </si>
  <si>
    <t>叶城县2026年恰尔巴格镇农贸市场建设项目</t>
  </si>
  <si>
    <t>市场建设和农村物流</t>
  </si>
  <si>
    <t>恰尔巴格镇1村</t>
  </si>
  <si>
    <t>项目总投资：230万元
建设内容：对恰尔巴格镇1村农贸市场地面进行硬化处理，面积约6000平方米；改造市场周边环境，完善基础设施配套。</t>
  </si>
  <si>
    <t>住建局</t>
  </si>
  <si>
    <t>ycx2026202</t>
  </si>
  <si>
    <t>叶城县2026年金果镇2村农贸市场建设项目</t>
  </si>
  <si>
    <t>金果镇2村</t>
  </si>
  <si>
    <t>项目总投资：230万元。                                                    
建设内容：新建1200立方米保鲜库、360平方米彩钢棚、硬化500平方米场地</t>
  </si>
  <si>
    <t>ycx2026057</t>
  </si>
  <si>
    <t>叶城县2026年年加工2万吨核桃、油粉酱联产及高附加值产品精深加工建设项目</t>
  </si>
  <si>
    <t>恰尔巴格镇8村</t>
  </si>
  <si>
    <t>项目总投资：2300万元
建设内容：①核桃脱衣车间，包括20T/D去衣核桃仁生产线1条（6000吨/年），厂房喷淋烟感报警配电室及无尘厂区改造等；②核桃油粉酱联产车间，包括20T/D油粉酱联产生产线1条（2台榨油机及相关配套设施），厂房喷淋烟感报警配电室，无菌区域、无尘厂区改造等；③核桃油存储及吹罐车间，包括5L-20L6头中小上称重灌装生产线，1.5L-5L4头上称重小包装灌装生产线，吹塑吹瓶生产线，存油罐（10个8吨+1个100吨）及室外地下基础，无尘厂区改造及厂房喷淋烟感报警配电室等；④整体厂区生产配套设施，包括锅炉蒸汽热源机、空压气源机、污水处理设施等。</t>
  </si>
  <si>
    <t>ycx2026058</t>
  </si>
  <si>
    <t>叶城县2026年阿克塔什镇现代农业产业园农产品加工建设项目</t>
  </si>
  <si>
    <t>阿克塔什镇7村</t>
  </si>
  <si>
    <t>项目总投资：1400万元
建设内容：在在阿克塔什镇现代农业产业园新建辣椒深加工厂房1栋4998.40平方米厂房，配套水、电、消防等配套附属。</t>
  </si>
  <si>
    <t>ycx2026059</t>
  </si>
  <si>
    <t>叶城县2026年乌吉热克乡12村农副产品加工建设项目</t>
  </si>
  <si>
    <t>乌吉热克乡12村</t>
  </si>
  <si>
    <t>项目总投资：100万元
建设内容：核桃木碗加工产业采购木碗加工车床4台、木碗雕花机2台、木屑再利用加工机械1套。</t>
  </si>
  <si>
    <t>ycx2026195</t>
  </si>
  <si>
    <t>叶城县2026年金果镇农副产品加工建设项目</t>
  </si>
  <si>
    <t>金果镇6村</t>
  </si>
  <si>
    <t>项目总投资：180万元
建设内容：新建1座300平方米麻糖厂，配套水电气硬化等相关附属设施设备。</t>
  </si>
  <si>
    <t>ycx2026196</t>
  </si>
  <si>
    <t>叶城县2026年乌夏巴什镇农副产品初加工筛选项目</t>
  </si>
  <si>
    <t>乌夏巴什亚贝希（14）村</t>
  </si>
  <si>
    <t>项目总投资：10万元。                                                              
建设内容：土豆分拣筛选机1台（附带分拣台）、土豆清洗抛光机1台、土豆风干机1台。</t>
  </si>
  <si>
    <t>ycx2026227</t>
  </si>
  <si>
    <t>叶城县2026年铁提乡商铺建设项目</t>
  </si>
  <si>
    <t>产业园（区）</t>
  </si>
  <si>
    <t>铁提乡8村</t>
  </si>
  <si>
    <t>项目总投资：1900万元
建设内容：新建商业综合体主体建筑；配套消防、安防、供电、给排水等附属设施；布局商超、便民服务、餐饮、休闲、农产品展销等业态。</t>
  </si>
  <si>
    <t>ycx2026226</t>
  </si>
  <si>
    <t>叶城县2026年铁提乡产业园建设项目</t>
  </si>
  <si>
    <t>铁提乡4村</t>
  </si>
  <si>
    <t>项目总投资：1200万元
建设内容：新建标准化加工厂房 2 栋及相关附属配套设施。</t>
  </si>
  <si>
    <t>ycx2026060</t>
  </si>
  <si>
    <t>叶城县2026年恰尔巴格镇就业产业园改造提升项目</t>
  </si>
  <si>
    <t>项目总投资：350万元
建设内容：新建约1200平方米的厂房并配套消防、电力设施、外网、供排水管网等附属设施。</t>
  </si>
  <si>
    <t>ycx2026211</t>
  </si>
  <si>
    <t>叶城县2026年依力克其乡产业就业示范园区建设项目</t>
  </si>
  <si>
    <t>项目总投资：1500万元                                                  建设内容：地面硬化10000平方米，新建商铺1500平方米、商品集散物流基地1500平方米，配套消防、水电暖及其他附属设施。</t>
  </si>
  <si>
    <t>交通局、住建局</t>
  </si>
  <si>
    <t>ycx2026198</t>
  </si>
  <si>
    <t>叶城县2026年河园镇产业园区建设项目</t>
  </si>
  <si>
    <t>河园镇7村</t>
  </si>
  <si>
    <t>项目总投资：600万元
建设内容：产业园区建设厂房2000平方米，及附属配套设施。</t>
  </si>
  <si>
    <t>ycx2026209</t>
  </si>
  <si>
    <t>叶城县2026年夏合甫乡14村新建农产品包装厂项目</t>
  </si>
  <si>
    <t>夏合甫乡14村</t>
  </si>
  <si>
    <t>项目总投资：250万元
建设内容：新建厂房300平方米，配备设备：分纸机，印刷机、摸切机、钉箱机、开槽机、三运机、送纸机、打包机、钉孔机</t>
  </si>
  <si>
    <t>ycx2026204</t>
  </si>
  <si>
    <t>叶城县2026年河园镇晾晒厂建设项目</t>
  </si>
  <si>
    <t>河园镇10村、12村</t>
  </si>
  <si>
    <t>项目总投资：207.45万元。                                                    
建设内容：新建晾晒厂2座，进行场地硬化10630平方米，凉棚2个围墙及附属配套等。</t>
  </si>
  <si>
    <t>ycx2026201</t>
  </si>
  <si>
    <t>叶城县2026年金果镇杨提赛村乡村生产车间建设项目</t>
  </si>
  <si>
    <t>金果镇10村</t>
  </si>
  <si>
    <t>项目总投资：1500万元。                                                    建设内容：新建库房5000平方米及附属配套设施。</t>
  </si>
  <si>
    <t>ycx2026197</t>
  </si>
  <si>
    <t>叶城县2026年恰尔巴格镇林果加工基地厂房提升改造（9号、11号、12号厂房）</t>
  </si>
  <si>
    <t>项目总投资：380万元。                                                              
建设内容：1、生产车间内部提升改造，含车间净化墙板、顶板等；2、照明用电改造；3、通风排烟改造；4、净化功能提升改造；5、新建冷库及基础配套设施</t>
  </si>
  <si>
    <t>ycx2026188</t>
  </si>
  <si>
    <t>叶城县伯西热克镇石榴产业发展项目</t>
  </si>
  <si>
    <t>伯西热克镇15村</t>
  </si>
  <si>
    <t>项目总投资：880万元
建设内容：修建1座1500平方米的石榴汁成品包装车间并配套水电消防等附属设施。同时采购安装HPP石榴汁、石榴苹果葡萄复合汁、石榴气泡水等加工设备生产线，含PET塑料瓶吹瓶机、PET塑料瓶石榴汁加工、封口、灌装等附属设备。</t>
  </si>
  <si>
    <t>ycx2026061</t>
  </si>
  <si>
    <t>叶城县2026年宗朗乡产业园区提升改造项目</t>
  </si>
  <si>
    <t>宗朗乡3村</t>
  </si>
  <si>
    <t>项目总投资：280万元
建设内容：采购玉米真空锁鲜加工车间设备一批，包括回料输送线、不锈钢链板废皮输送机、二次胶辊剥皮机、800kw变压器等配套设施设备。</t>
  </si>
  <si>
    <t>ycx2026062</t>
  </si>
  <si>
    <t>叶城县依提木孔镇老旧温室大棚改造提升项目</t>
  </si>
  <si>
    <t>依提木孔镇10村、12村、14村、21村、22村、23村、24村</t>
  </si>
  <si>
    <t>项目总投资：1030万元
建设内容：依提木孔镇改造老旧温室大棚167座（折合标准50*10米大棚285座）452亩，更换棉被、卷帘机、防虫网、水肥一体化、线路等附属设施设备。</t>
  </si>
  <si>
    <t>ycx2026063</t>
  </si>
  <si>
    <t>叶城县金果镇老旧温室大棚改造提升项目</t>
  </si>
  <si>
    <t>金果镇1村、3村、5村、6村、8村、9村、11村、12村</t>
  </si>
  <si>
    <t>项目总投资：1800万元
建设内容：为金果镇1村、3村、5村、6村、8村、9村、11村、12村225座老旧设施大棚购置棉被、水泵、安装智能化环境控制（温湿度调控设备）等相关附属。</t>
  </si>
  <si>
    <t>ycx2026070</t>
  </si>
  <si>
    <t>叶城县2026年阿克塔什镇大棚改造提升项目</t>
  </si>
  <si>
    <t>项目总投资：568万                                                       
建设内容：对80座大棚全方位改造，实现棚体保温性、通风性显著提升，智能管控体系全覆盖，满足周年稳定生产需求。
政府投资：4.9万元/座，投资内容：1.肥体机采购安装；2.智能温控系统部署（含环境传感器、动控制终端）；3.增温设备（如热炉、保温加热装置）与降温设备（如湿帘、动放机）安装；4. 旧电机改造升级（更换为效节能国标电机）。
企业投资：2.2万元/座，投资内容：1. 旧薄膜、旧棉被拆除清理；2. 新薄膜采购与安装；3. 新保温棉被采购与安装；4.壤改良（施腐熟有机肥）5.棚室内外粉刷</t>
  </si>
  <si>
    <t>农业农村局（园艺站）</t>
  </si>
  <si>
    <t>ycx2026200</t>
  </si>
  <si>
    <t>叶城县乌吉热克乡17村设施农业改造项目</t>
  </si>
  <si>
    <t>乌吉热克乡17村</t>
  </si>
  <si>
    <t>项目总投资：65万元
建设内容：对17村99座拱棚进行修缮，换棚膜，维修拱杆。</t>
  </si>
  <si>
    <t>ycx2026064</t>
  </si>
  <si>
    <t>叶城县吐古其乡老旧温室大棚改造提升项目</t>
  </si>
  <si>
    <t>吐古其乡2村、8村、10村、15村</t>
  </si>
  <si>
    <t>项目总投资：310万元
建设内容：吐古其乡8村购置智能化环境控制（温湿度调控设备）20套，20座45亩。</t>
  </si>
  <si>
    <t>ycx2026181</t>
  </si>
  <si>
    <t>叶城县2026年伯西热克镇脱水蔬菜农产品精深加工附属配套项目</t>
  </si>
  <si>
    <t>伯西热克镇11村</t>
  </si>
  <si>
    <t>项目总投资：118万元                                                     
建设内容：为伯西热克镇11村脱水蔬菜加工设备采购蒸汽管道、隔断等附属配套设施。</t>
  </si>
  <si>
    <t>ycx2026219</t>
  </si>
  <si>
    <t>叶城县2026年恰尔巴格镇核桃油精深加工生产线设备采购项目</t>
  </si>
  <si>
    <t>项目总投资：285万元
建设内容：新建1条核桃油精深加工生产线设备，配套核桃仁脱衣、核桃油压榨、色选、烘干、杀菌、包装等设备。</t>
  </si>
  <si>
    <t>ycx2026229</t>
  </si>
  <si>
    <t>叶城县2026年河园镇古勒巴格（4）村核桃去皮清洗项目</t>
  </si>
  <si>
    <t>河园镇古勒巴格4村</t>
  </si>
  <si>
    <t>项目总投资：160万元
建设内容：采购8套核桃脱青皮机、皮渣输送机、提升机、光果输送机、进料输送机等机器设备并配套安装。</t>
  </si>
  <si>
    <t>ycx2026230</t>
  </si>
  <si>
    <t>叶城县2026年河园镇萨依巴格（17）村核桃产业就业基地核桃产业设备采购项目</t>
  </si>
  <si>
    <t>河园镇萨依巴格17村</t>
  </si>
  <si>
    <t>项目总投资：60万元
建设内容：在河园镇萨依巴格17村产业就业基地内采购1套核桃破壳机和1套四级色选监测设备。</t>
  </si>
  <si>
    <t>ycx2026234</t>
  </si>
  <si>
    <t>叶城县2026年恰尔巴格镇核桃加工生产线设备采购项目</t>
  </si>
  <si>
    <t>项目总投资：350万元
建设内容：采购1条2-2.5t/h静态和动态双系统核桃破壳取仁与脱皮核桃仁生产线设备，含原料核桃浸泡、脱皮清洗、除杂、分级、破壳取仁、核桃头路和二路仁色选等设备。</t>
  </si>
  <si>
    <t>ycx2026222</t>
  </si>
  <si>
    <t>叶城县2026年12万吨饲草料场加工厂设备配套项目</t>
  </si>
  <si>
    <t>洛克乡1村</t>
  </si>
  <si>
    <t>项目总投资:291万元
建设内容:1、采购4吨节能环保型锅炉1台并配套相关附属设施。2、主要生产牛羊精料补充料和全混日粮，采购2个500吨立筒仓，配备电动叉车4台，输送机2台及其配套附属设备</t>
  </si>
  <si>
    <t>ycx2026231</t>
  </si>
  <si>
    <t>叶城县2026年乌夏巴什镇青贮窖配套建设项目</t>
  </si>
  <si>
    <t>乌夏巴什镇9村</t>
  </si>
  <si>
    <t>项目总投资：35万元；
建设内容：新建40米*7米*3米青贮窖1座，及附属配套设施。</t>
  </si>
  <si>
    <t>ycx2026218</t>
  </si>
  <si>
    <t>叶城县2026年恰尔巴格镇林果加工基地整体配套污水设施建设项目</t>
  </si>
  <si>
    <t>项目总投资：380万元
建设内容：新建1座日处理规模480立方污水处理厂并配套污水管道、污水计量设施等相关附属设施。</t>
  </si>
  <si>
    <t>（七）</t>
  </si>
  <si>
    <t>农田建设</t>
  </si>
  <si>
    <t>ycx2026067</t>
  </si>
  <si>
    <t>叶城县2026年乌吉热克乡土地平整项目</t>
  </si>
  <si>
    <t>乌吉热克乡3村、12村、14村、15村、18村</t>
  </si>
  <si>
    <t>项目总投资：246万元
建设内容：土地平整共1807亩，1500元/亩，其中3村80亩，12村915亩，14村96亩，15村612亩，18村104亩。</t>
  </si>
  <si>
    <t>ycx2026145</t>
  </si>
  <si>
    <t>叶城县2026年柯克亚乡耕地细碎化综合整治工程建设项目</t>
  </si>
  <si>
    <t>柯克亚乡2村</t>
  </si>
  <si>
    <t>项目总投资：600万元
建设内容：综合治理及细碎化平整土地3780亩，新建引水渠0.15公里，建设3个滴灌系统，建设3座首部沉砂池，3座首部泵房并配套附属设施。</t>
  </si>
  <si>
    <t>ycx2026152</t>
  </si>
  <si>
    <t>叶城县2026年依提木孔镇土地碎片化整理项目</t>
  </si>
  <si>
    <t>项目总投资：765万元
建设内容：实施土地碎片化整理5100亩,每亩投资1500元。</t>
  </si>
  <si>
    <t>ycx2026068</t>
  </si>
  <si>
    <t>叶城县2026年中城区（棋盘乡）萨木其13村土地平整及中草药种植项目</t>
  </si>
  <si>
    <t>棋盘乡萨木其13村</t>
  </si>
  <si>
    <t>项目总投资：100万元
建设内容：对萨木其13村100亩土地实施土地平整，配套安装滴灌设备、泵房等配套设施，并采购当归苗100万株。</t>
  </si>
  <si>
    <t>ycx2026069</t>
  </si>
  <si>
    <t>叶城县2026年洛克乡节水灌溉建设项目</t>
  </si>
  <si>
    <t>洛克乡5村</t>
  </si>
  <si>
    <t>项目总投资：40万元
建设内容：洛克乡5村实施节水灌溉管道2.6公里及其配套附属。</t>
  </si>
  <si>
    <t>ycx2026072</t>
  </si>
  <si>
    <t>叶城县2026年白杨镇土地碎片化整理项目</t>
  </si>
  <si>
    <t>白杨镇22村、24村、16村、17村</t>
  </si>
  <si>
    <t>项目总投资：400万元
建设内容：项目区总面积3990.86亩，土地平整3429.74亩并配套相关附属设施。</t>
  </si>
  <si>
    <t>ycx2026133</t>
  </si>
  <si>
    <t>叶城县2026年伯西热克镇土地碎片化整理项目</t>
  </si>
  <si>
    <t>伯西热克镇10村、11村、12村</t>
  </si>
  <si>
    <t>项目总投资：684万元
建设内容：实施土地碎片化整理3803亩，1800元/亩。</t>
  </si>
  <si>
    <t>，</t>
  </si>
  <si>
    <t>ycx2026071</t>
  </si>
  <si>
    <t>叶城县2026年乌吉热克乡土地碎片化整理项目</t>
  </si>
  <si>
    <t>乌吉热克乡2村、3村</t>
  </si>
  <si>
    <t>项目总投资：305万元
建设内容：项目区总面积2317.52亩，土地平整1960.36亩并配套相关附属设施。</t>
  </si>
  <si>
    <t>ycx2026073</t>
  </si>
  <si>
    <t>叶城县2026年洛克乡土地碎片化整理项目</t>
  </si>
  <si>
    <t>洛克乡7村、10村</t>
  </si>
  <si>
    <t>项目总投资：350万元
建设内容：项目区总面积3306.36亩，土地平整3078.14亩并配套相关附属设施。</t>
  </si>
  <si>
    <t>ycx2026175</t>
  </si>
  <si>
    <t>叶城县2026年宗朗乡土地碎片化整理项目</t>
  </si>
  <si>
    <t>宗朗乡2村、3村、4村、5村</t>
  </si>
  <si>
    <t>项目总投资：490万元
建设内容：项目区总面积5585.50亩，土地平整3277.86亩并配套相关附属设施。</t>
  </si>
  <si>
    <t>ycx2026176</t>
  </si>
  <si>
    <t>叶城县2026年阿克塔什镇土地碎片化整理项目</t>
  </si>
  <si>
    <t>阿克塔什镇阿克塔什农场、7村</t>
  </si>
  <si>
    <t>项目总投资：2228万元
建设内容：实施土地碎片化整理14855亩，1500元/亩。</t>
  </si>
  <si>
    <t>ycx2026177</t>
  </si>
  <si>
    <t>叶城县2026年依力克其乡土地碎片化整理项目</t>
  </si>
  <si>
    <t>依力克其乡11村、12村、17村</t>
  </si>
  <si>
    <t>项目总投资：210万元
建设内容：项目区总面积2916.58亩，土地平整2681.71亩并配套相关附属设施。</t>
  </si>
  <si>
    <t>ycx2026178</t>
  </si>
  <si>
    <t>叶城县2026年吐古其乡土地碎片化整理项目</t>
  </si>
  <si>
    <t>吐古其乡1村、2村、3村、4村、7村、8村、10村、11村、12村、13村、15村、16村</t>
  </si>
  <si>
    <t>项目总投资：888万元
建设内容：实施土地碎片化整理4935亩，1800元/亩。</t>
  </si>
  <si>
    <t>ycx2026180</t>
  </si>
  <si>
    <t>叶城县2026年江格勒斯乡土地碎片化整理项目</t>
  </si>
  <si>
    <t>项目总投资：1915万元
建设内容：实施土地碎片化整理10640亩，1800元/亩。</t>
  </si>
  <si>
    <t>（八）</t>
  </si>
  <si>
    <t>畜牧业发展</t>
  </si>
  <si>
    <t>ycx2026182</t>
  </si>
  <si>
    <t>叶城县2026年购置液氮储罐及配套设施项目</t>
  </si>
  <si>
    <t>畜牧园区</t>
  </si>
  <si>
    <t>项目总投资：35万元
建设内容：购置10立方大口径液氮储存罐，安装在畜牧园区，给各乡镇黄牛品种改良站和点位供给液氮，用于品种改良工作。</t>
  </si>
  <si>
    <t>ycx2026077</t>
  </si>
  <si>
    <t>叶城县2026年肉牛人工授精产业项目</t>
  </si>
  <si>
    <t>项目总投资：200万元
建设内容：购买肉牛性控冻精人工授精技术服务，完成全县1万头肉牛发情人工授精，进一步提高肉牛经济效益，带动养殖户增产增效。</t>
  </si>
  <si>
    <t>ycx2026078</t>
  </si>
  <si>
    <t>叶城县2026年宗朗乡养殖小区建设项目</t>
  </si>
  <si>
    <t>项目总投资：380万元
建设内容：新建肉羊养殖小区1座，建设养殖棚圈3栋、每栋棚圈800平方米，建设内部道路2.6公里、防疫诊疗室、青贮窖、饲草料加工棚、水电路等附属设施，购置投料车、取料机、粪污运输车等设备。</t>
  </si>
  <si>
    <t>ycx2026232</t>
  </si>
  <si>
    <t>叶城县2026年乌夏巴什镇18村养殖小区及配套设施建设项目</t>
  </si>
  <si>
    <t>乌夏巴什镇18村</t>
  </si>
  <si>
    <t xml:space="preserve">项目总投资：750万元
建设内容：1、①、18村新建4座400平方米养殖圈舍及附属设施；②、配套用房1座300平方米；③、化粪池1座，检查井4个；
④、储草棚1座150平方米、青贮窖1座100平方米； ⑤、 道路硬化2500平方米、配套围墙、大门等设施；预计投资750万元
</t>
  </si>
  <si>
    <t>ycx2026183</t>
  </si>
  <si>
    <t>叶城县2026年铁提乡小型畜牧养殖棚圈建设项目</t>
  </si>
  <si>
    <t>铁提乡3村、10村、12村</t>
  </si>
  <si>
    <t>项目总投资：600万元
建设内容：建设4座标准化肉牛养殖棚圈，每座800平方米，为每座棚圈配套饲草料库、青贮窖、堆粪场、防疫诊疗消毒等附属配套设施。</t>
  </si>
  <si>
    <t>ycx2026212</t>
  </si>
  <si>
    <t>叶城县2026年依力克其乡农牧产业基础设施建设项目</t>
  </si>
  <si>
    <t>项目总投资390万元
建设内容：新建1座畜禽圈舍，约6000平方米，配套水电等其他附属设施。</t>
  </si>
  <si>
    <t>ycx2026208</t>
  </si>
  <si>
    <t>叶城县2026年养殖基地建设项目</t>
  </si>
  <si>
    <t>休闲农业与乡村旅游</t>
  </si>
  <si>
    <t>江格勒斯乡5村</t>
  </si>
  <si>
    <t xml:space="preserve">
项目总投资：40万元
建设内容：建设鹿养殖发展休闲农业与乡村旅游场地，面积1300平方米。5村股份经济合作社依托5村1组鹿养殖发展休闲农业与乡村旅游，核心是围绕“鹿”打造“养殖+体验+消费”的全链条业态。</t>
  </si>
  <si>
    <t>ycx2026238</t>
  </si>
  <si>
    <t>叶城县2026年宗朗乡养殖小区改造提升及配套附属建设项目</t>
  </si>
  <si>
    <t>项目总投资：253万元
建设内容：对宗朗乡1村、2村、3村、6村养殖小区进行改造提升，新建青储窖1座、库房2间，完善道路、水电、消毒池、饲草加工棚等附属设施。</t>
  </si>
  <si>
    <t>ycx2026079</t>
  </si>
  <si>
    <t>叶城县2026年柯克亚乡畜禽育肥基地建设项目</t>
  </si>
  <si>
    <t>柯克亚乡6村</t>
  </si>
  <si>
    <t>项目总投资：400万元
建设内容：新建育肥棚圈8座，每座面积为2000平方米；配套建设饲料存储车间，面积为3000平方米；以及配套附属设施。</t>
  </si>
  <si>
    <t>ycx2026080</t>
  </si>
  <si>
    <t>叶城县2026年畜牧兽医服务点配套设施提升项目</t>
  </si>
  <si>
    <t>乌夏巴什镇、宗朗乡、洛克乡、江格勒斯乡、夏合甫乡、依提木孔镇</t>
  </si>
  <si>
    <t>项目总投资:450万元
建设内容：完善9个畜牧兽医《六点合一》服务点，采购显微镜、B超、采精器、开阔器等人工授精设备9套。</t>
  </si>
  <si>
    <t>ycx2026081</t>
  </si>
  <si>
    <t>叶城县2026年柯克亚乡畜牧兽医服务点建设项目</t>
  </si>
  <si>
    <t>柯克亚乡2村、3村、6村</t>
  </si>
  <si>
    <t>项目总投资：300万元
建设内容：新建畜牧兽医“六点合一”服务站1座100平方米，新建羊圈3座各120平方米;改建畜牧服务站2处共459.8平方米，以及配套附属设施设备。</t>
  </si>
  <si>
    <t>ycx2026242</t>
  </si>
  <si>
    <t>叶城县2026年巴仁乡产业配套电力设施建设项目</t>
  </si>
  <si>
    <t>（九）</t>
  </si>
  <si>
    <t>1</t>
  </si>
  <si>
    <t>ycx2026154</t>
  </si>
  <si>
    <t>叶城县2026年江格勒斯乡农事服务中心建设项目</t>
  </si>
  <si>
    <t>项目总投资：600万元
建设内容：新建1座库房、2座农机维修钢棚、厂区围墙，硬化场地约10000平方米并配套水电等附属设施。</t>
  </si>
  <si>
    <t>农业机械化服务中心</t>
  </si>
  <si>
    <t>（十）</t>
  </si>
  <si>
    <t>壮大村集体经济</t>
  </si>
  <si>
    <t>ycx2026153</t>
  </si>
  <si>
    <t>叶城县2026年巴仁乡商铺建设项目</t>
  </si>
  <si>
    <t>项目总投资：400万元
建设内容：新建1000平方米（两层）商铺，配套消防水池，电力等附属设施。</t>
  </si>
  <si>
    <t>组织部、住建局</t>
  </si>
  <si>
    <t>ycx2026213</t>
  </si>
  <si>
    <t>叶城县2026年乌吉热克乡17村商铺建设项目</t>
  </si>
  <si>
    <t>项目总投资：385万元
建设内容：新建1000平方米商铺并配套电力、消防等相关附属设施</t>
  </si>
  <si>
    <t>ycx2026087</t>
  </si>
  <si>
    <t>叶城县2026年乡村集体经济发展培育建设项目</t>
  </si>
  <si>
    <t>吐古其乡1村</t>
  </si>
  <si>
    <t>项目总投资：2200万元
建设内容：总建筑面积约4800平方米，配套消防水池。</t>
  </si>
  <si>
    <t>组织部</t>
  </si>
  <si>
    <t>ycx2026088</t>
  </si>
  <si>
    <t>叶城县2026年伯西热克镇商铺建设项目</t>
  </si>
  <si>
    <t>伯西热克镇14村</t>
  </si>
  <si>
    <t>项目总投资：300万元
建设内容：在伯西热克镇14村建设面积1300平方米的标准化商铺，规划小超市、餐饮等商铺，满足基础消费与需求，同步配套完善水电等基础配套设施。</t>
  </si>
  <si>
    <t>ycx2026217</t>
  </si>
  <si>
    <t>叶城县2026年中城区阿孜干萨勒（12）村帕米尔牦牛采购及托管项目</t>
  </si>
  <si>
    <t>中城区阿孜干萨勒（12）村</t>
  </si>
  <si>
    <t>项目总投资：100万元
建设内容：采购纯种帕米尔牦牛150头。</t>
  </si>
  <si>
    <t>ycx2026090</t>
  </si>
  <si>
    <t>叶城县2026年中城区商铺建设项目</t>
  </si>
  <si>
    <t>项目总投资：100万元
建设内容：在中城区建设面积约800平方米商铺，配套电力等基础设施。</t>
  </si>
  <si>
    <t>二</t>
  </si>
  <si>
    <t>就业增收</t>
  </si>
  <si>
    <t>ycx2026091</t>
  </si>
  <si>
    <t>叶城县2026年农村道路管护人员补助</t>
  </si>
  <si>
    <t>就业项目</t>
  </si>
  <si>
    <t>公益性岗位</t>
  </si>
  <si>
    <t>交通局</t>
  </si>
  <si>
    <t>项目总投资：1894.8万元
建设内容：农村道路日常养护补助资金项目，为1579名护路员发放补贴，每人1000元/月。</t>
  </si>
  <si>
    <t>ycx2026092</t>
  </si>
  <si>
    <t>叶城县2026年临时公益性岗位补助项目</t>
  </si>
  <si>
    <t>项目总投资：1276.8万元
建设内容：补助对象必须是脱贫劳动力（含监测对象）（男16-60周岁，女16-55周岁）2026年到其他省市、境内跨地州（州、市），地区内跨县务工，并稳定就业3个月以上。为608个临时公益性岗位进行补助，1750元/人/月。每个岗位就业人员就业时间不得超过6个月，参与就业人数不低于1216人。</t>
  </si>
  <si>
    <t>ycx2026093</t>
  </si>
  <si>
    <t>叶城县2026年跨省就业一次性交通补贴</t>
  </si>
  <si>
    <t>交通费补助</t>
  </si>
  <si>
    <t>项目总投资：500万元
建设内容：为2500名跨省稳定就业3个月以上务工人员发放一次性交通补助，每人不超过2000元。对黑龙江省、吉林省、辽宁省、广东省、海南省、广西壮族自治区、山东省、江苏省、安徽省、上海市、浙江省、江西省、福建省务工人员给予2000元的交通补助；对北京市、天津市、河北省、山西省、内蒙古自治区、河南省、湖北省、湖南省、重庆市、贵州省、四川省、云南省、西藏自治区、陕西省、甘肃省、青海省、宁夏回族自治区务工人员给予1800元的交通补助。</t>
  </si>
  <si>
    <t>ycx2026094</t>
  </si>
  <si>
    <t>叶城县2026年疆内跨地州市（含兵团）就业一次性交通补助</t>
  </si>
  <si>
    <t>项目总投资：1800万元
建设内容：为18000名疆内跨地州市（含兵团）稳定就业3个月以上务工人员发放一次性交通补助，每人不超过1000元。对乌鲁木齐市、昌吉州、石河子市、塔城地区、阿勒泰地区、博尔塔拉蒙古自治州、伊犁州、吐鲁番市、哈密地区、克拉玛依市务工人员给予1000元的交通补助；对和田地区、克孜勒苏柯尔克孜自治州、阿克苏地区、巴音郭楞蒙古自治州务工人员给予800元的交通补助。</t>
  </si>
  <si>
    <t>ycx2026095</t>
  </si>
  <si>
    <t>叶城县2026年地区内跨县（含兵团）就业一次性交通补助</t>
  </si>
  <si>
    <t>项目总投资：30万元
建设内容：为地区内跨县（含兵团）就业3000人稳定就业3个月以上务工人员发放一次性交通补助，每人不超过100元。</t>
  </si>
  <si>
    <t>三</t>
  </si>
  <si>
    <t>乡村建设行动</t>
  </si>
  <si>
    <t>人居环境整治</t>
  </si>
  <si>
    <t>ycx2026097</t>
  </si>
  <si>
    <t>叶城县2026年阿克塔什镇农业废弃物站建设项目</t>
  </si>
  <si>
    <t>乡村建设</t>
  </si>
  <si>
    <t>农村垃圾治理</t>
  </si>
  <si>
    <t>阿克塔什镇2村</t>
  </si>
  <si>
    <t>项目总投资：550万元
建设内容：在阿克塔什镇7村新建1000平方米农业废弃物处理站，配备10吨航吊，购置两套日处理80吨的农业废弃物处理设备，并同步完善室外配套附属设施。</t>
  </si>
  <si>
    <t>ycx2026098</t>
  </si>
  <si>
    <t>叶城县2026年江格勒斯乡9村人居环境整治项目</t>
  </si>
  <si>
    <t>农村道路建设（通村路、通户路、小型桥梁等）</t>
  </si>
  <si>
    <t>江格勒斯乡9村</t>
  </si>
  <si>
    <t>项目总投资：860万元
建设内容：对江格勒斯乡9村道路及人行道硬化40000平方米，改建桥梁1座，以及其他配套附属设施。</t>
  </si>
  <si>
    <t>ycx2026099</t>
  </si>
  <si>
    <t>叶城县2026年乌夏巴什镇5村人居环境整治项目</t>
  </si>
  <si>
    <t>乌夏巴什镇5村</t>
  </si>
  <si>
    <t>项目总投资：580万元
建设内容：在乌夏巴什镇5村新建地面硬化25000平方米，及其附属配套设施。</t>
  </si>
  <si>
    <t>ycx2026100</t>
  </si>
  <si>
    <t>叶城县2026年白杨镇人居环境整治项目</t>
  </si>
  <si>
    <t>白杨镇3村、10村、12村</t>
  </si>
  <si>
    <t>项目总投资：410万元
建设内容：硬化道路16000平方米及附属配套。</t>
  </si>
  <si>
    <t>ycx2026220</t>
  </si>
  <si>
    <t>叶城县2026年恰尔巴格镇8村人居环境整治项目</t>
  </si>
  <si>
    <t>项目总投资：370万元
建设内容：新建给水管道5公里，新建道路拓宽硬化1100平方米，并配套相关附属设施。</t>
  </si>
  <si>
    <t>ycx2026214</t>
  </si>
  <si>
    <t>叶城县2026年乌夏巴什镇16村农村人居环境整治建设项目</t>
  </si>
  <si>
    <t>农村污水治理</t>
  </si>
  <si>
    <t>乌夏巴什镇16村</t>
  </si>
  <si>
    <t>项目投资额：304万元。                                                              建设内容：铁斯16村新建农村污水处理建设项目新建主管网3.8公里，每公里80万元，小计304万元新建污水收集池50立方米4个，配套附属设施及接户管网等，全村155户，投资304万元。</t>
  </si>
  <si>
    <t>ycx2026155</t>
  </si>
  <si>
    <t>叶城县2026年依力克其乡9村美丽宜居村建设项目</t>
  </si>
  <si>
    <t>依力克其乡9村</t>
  </si>
  <si>
    <t>项目总投资：1100万元
建设内容：1.铺设污水处理管道10公里，60万元/公里，配套附属设施及接户管网等；2.改造道路两侧人行道，长6.7km宽2m；3.道路两侧水泥地面硬化，长5.7km宽4m及配套其他附属设施等。</t>
  </si>
  <si>
    <t>ycx2026156</t>
  </si>
  <si>
    <t>叶城县2026年依力克其乡10村美丽宜居村建设项目</t>
  </si>
  <si>
    <t>依力克其乡10村</t>
  </si>
  <si>
    <t>项目总投资：710万元
建设内容：1、铺设污水处理管道11公里，60万元/公里，配套附属设施及接户管网等。2、地面硬化500平方米（长166.67m*宽3m），道路拓宽1500平方米（长1000m*宽1.5m），新建桥2座（5*3m、8*4m）。</t>
  </si>
  <si>
    <t>ycx2026157</t>
  </si>
  <si>
    <t>叶城县2026年依力克其乡11村美丽宜居村建设项目</t>
  </si>
  <si>
    <t>依力克其乡11村</t>
  </si>
  <si>
    <t>项目总投资：700万元
建设内容：1.铺设污水处理管道10公里，60万元/公里，配套附属设施及接户管网等；2.道路改造提升2公里，宽度3m。</t>
  </si>
  <si>
    <t>ycx2026158</t>
  </si>
  <si>
    <t>叶城县2026年依力克其乡12村美丽宜居村建设项目</t>
  </si>
  <si>
    <t>依力克其乡12村</t>
  </si>
  <si>
    <t>项目总投资：1550万元
建设内容：1.铺设污水处理管道20公里，60万元/公里，配套附属设施及接户管网等；2.改造提升产业路6公里，宽4米，配套其他附属设施。3.道路拓宽8000平方米（8000m*宽1m），扩建人行道3000平方米（长2000m*宽1.5m）及配套其他附属设施等。</t>
  </si>
  <si>
    <t>ycx2026159</t>
  </si>
  <si>
    <t>叶城县2025年夏合甫乡3村美丽宜居村建设项目</t>
  </si>
  <si>
    <t>夏合甫乡3村</t>
  </si>
  <si>
    <t>项目总投资：600万元
建设内容：1、新建污水管网8公里及配套设施，每公里60万元。2、新建道路5000平方米（宽5米长1000米）、道路拓宽混凝土路4000平方米（拓宽2米长2000米）。</t>
  </si>
  <si>
    <t>ycx2026160</t>
  </si>
  <si>
    <t>叶城县2025年夏合甫乡4村美丽宜居村建设项目</t>
  </si>
  <si>
    <t>夏合甫乡4村</t>
  </si>
  <si>
    <r>
      <rPr>
        <sz val="12"/>
        <rFont val="方正仿宋_GBK"/>
        <charset val="134"/>
      </rPr>
      <t>项目总投资：550万元
建设内容：1、新建污水管网7公里及配套设施。2、采购大型吸污车1辆。3、村组道路养护柏油路硬化及道路扩宽1000平米。4、新建水冲式公共卫生间60m</t>
    </r>
    <r>
      <rPr>
        <sz val="12"/>
        <rFont val="宋体"/>
        <charset val="134"/>
      </rPr>
      <t>²</t>
    </r>
    <r>
      <rPr>
        <sz val="12"/>
        <rFont val="方正仿宋_GBK"/>
        <charset val="134"/>
      </rPr>
      <t>。</t>
    </r>
  </si>
  <si>
    <t>ycx2026161</t>
  </si>
  <si>
    <t>叶城县2025年夏合甫乡5村美丽宜居村建设项目</t>
  </si>
  <si>
    <t>夏合甫乡5村</t>
  </si>
  <si>
    <r>
      <rPr>
        <sz val="12"/>
        <rFont val="方正仿宋_GBK"/>
        <charset val="134"/>
      </rPr>
      <t>项目总投资：800万元
建设内容：1、新建污水管网7公里及配套设施户；2、采购洒水车1辆；3、道路硬化及道路扩宽12000m</t>
    </r>
    <r>
      <rPr>
        <sz val="12"/>
        <rFont val="宋体"/>
        <charset val="134"/>
      </rPr>
      <t>²</t>
    </r>
    <r>
      <rPr>
        <sz val="12"/>
        <rFont val="方正仿宋_GBK"/>
        <charset val="134"/>
      </rPr>
      <t>，其中柏油路2000m拓宽3m，混凝土路2000m拓宽3m。</t>
    </r>
  </si>
  <si>
    <t>ycx2026162</t>
  </si>
  <si>
    <t>叶城县2025年夏合甫乡6村美丽宜居村建设项目</t>
  </si>
  <si>
    <t>夏合甫乡6村</t>
  </si>
  <si>
    <r>
      <rPr>
        <sz val="12"/>
        <rFont val="方正仿宋_GBK"/>
        <charset val="134"/>
      </rPr>
      <t>项目总投资：500万元
建设内容：1、电动垃圾车2辆、垃圾桶50个；2、硬化土路（混凝土路）1.5公里，宽4米，6000m</t>
    </r>
    <r>
      <rPr>
        <sz val="12"/>
        <rFont val="宋体"/>
        <charset val="134"/>
      </rPr>
      <t>²</t>
    </r>
    <r>
      <rPr>
        <sz val="12"/>
        <rFont val="方正仿宋_GBK"/>
        <charset val="134"/>
      </rPr>
      <t>；3、新建污水管网6公里及配套设施</t>
    </r>
  </si>
  <si>
    <t>ycx2026163</t>
  </si>
  <si>
    <t>叶城县2025年夏合甫乡7村美丽宜居村建设项目</t>
  </si>
  <si>
    <t>夏合甫乡7村</t>
  </si>
  <si>
    <r>
      <rPr>
        <sz val="12"/>
        <rFont val="方正仿宋_GBK"/>
        <charset val="134"/>
      </rPr>
      <t>项目总投资：550万元
建设内容：1、拓宽柏油路道路2250m</t>
    </r>
    <r>
      <rPr>
        <sz val="12"/>
        <rFont val="宋体"/>
        <charset val="134"/>
      </rPr>
      <t>²</t>
    </r>
    <r>
      <rPr>
        <sz val="12"/>
        <rFont val="方正仿宋_GBK"/>
        <charset val="134"/>
      </rPr>
      <t>（宽1.5米、长1.5公里）、新建水泥路12000m</t>
    </r>
    <r>
      <rPr>
        <sz val="12"/>
        <rFont val="宋体"/>
        <charset val="134"/>
      </rPr>
      <t>²</t>
    </r>
    <r>
      <rPr>
        <sz val="12"/>
        <rFont val="方正仿宋_GBK"/>
        <charset val="134"/>
      </rPr>
      <t>（长2公里宽6米）；2、新建污水管网3公里及配套设施；3、采购洒水车1辆、消防车1辆。</t>
    </r>
  </si>
  <si>
    <t>交通局、水利局</t>
  </si>
  <si>
    <t>ycx2026164</t>
  </si>
  <si>
    <t>叶城县2025年夏合甫乡8村美丽宜居村建设项目</t>
  </si>
  <si>
    <t>夏合甫乡8村</t>
  </si>
  <si>
    <t>项目总投资：1000万元
建设内容：1、人行道基础设施改造提升2公里及附属设施。2、实施100户节水灌溉设施配套。3、新建污水管网12公里，每公里50万元，修建化粪池并配套检查井。4、采购吸粪车1辆等附属设施配套及洒水车1辆。</t>
  </si>
  <si>
    <t>ycx2026165</t>
  </si>
  <si>
    <t>叶城县2026年乌吉热克乡17村示范村乡村建设项目</t>
  </si>
  <si>
    <t>项目总投资：1330万元
建设内容：对全村农户污水管网及配套附属设施建设。新建19公里污水管网，65万元/公里，配套入户污水管道、检查井、化粪池等；新建地面硬化和地面局部零星修缮约6000平方米并配套相关附属设施。</t>
  </si>
  <si>
    <t>ycx2026166</t>
  </si>
  <si>
    <t>叶城县2026年乌吉热克乡12村示范村乡村建设项目</t>
  </si>
  <si>
    <t>项目总投资：1610万元
建设内容：对全村农户污水管网及配套附属设施建设。新建23公里污水管网，65万元/公里，配套入户污水管道、检查井、化粪池等；新建地面硬化和地面局部零星修缮约7500平方米并配套相关附属设施。</t>
  </si>
  <si>
    <t>ycx2026167</t>
  </si>
  <si>
    <t>叶城县2026年乌吉热克乡11村示范村乡村建设项目</t>
  </si>
  <si>
    <t>乌吉热克乡11村</t>
  </si>
  <si>
    <t>项目总投资：455万元
建设内容：对全村农户污水管网及配套附属设施建设。新建6.5公里污水管网，65万元/公里，配套入户污水管道、检查井、化粪池等；新建地面硬化和地面局部零星修缮约2000平方米并配套相关附属设施。</t>
  </si>
  <si>
    <t>ycx2026168</t>
  </si>
  <si>
    <t>叶城县2026年乌吉热克乡16村示范村乡村建设项目</t>
  </si>
  <si>
    <t>乌吉热克乡16村</t>
  </si>
  <si>
    <t>项目总投资：920万元
建设内容：对全村农户污水管网及配套附属设施建设。新建13公里污水管网，65万元/公里，配套入户污水管道、检查井、化粪池等；新建地面硬化和地面局部零星修缮约4800平方米并配套相关附属设施。。</t>
  </si>
  <si>
    <t>ycx2026169</t>
  </si>
  <si>
    <t>叶城县2026年乌吉热克乡3村示范村乡村建设项目</t>
  </si>
  <si>
    <t>乌吉热克乡3村</t>
  </si>
  <si>
    <t>项目总投资：1120万元
建设内容：对全村农户污水管网及配套附属设施建设。新建16公里污水管网，65万元/公里，配套入户污水管道、检查井、化粪池等；新建地面硬化和地面局部零星修缮约5500平方米并配套相关附属设施。</t>
  </si>
  <si>
    <t>ycx2026170</t>
  </si>
  <si>
    <t>叶城县2026年依提木孔镇污水治理建设项目</t>
  </si>
  <si>
    <t>依提木孔镇11村</t>
  </si>
  <si>
    <t>项目总投资：400万元
建设内容：新建污水管网7公里并配套化粪池及附属配套设施设备。</t>
  </si>
  <si>
    <t>道路建设</t>
  </si>
  <si>
    <t>ycx2026101</t>
  </si>
  <si>
    <t>叶城县2026年乡村道路安全隐患整治项目</t>
  </si>
  <si>
    <t>吐古其乡、铁提乡、恰尔巴格镇、依提木孔镇</t>
  </si>
  <si>
    <t>总投资：900万元
建设内容：对县域内乡村道路病害整治6万平方米及配套设施。</t>
  </si>
  <si>
    <t>ycx2026102</t>
  </si>
  <si>
    <t>叶城县2026年金果镇道路建设项目</t>
  </si>
  <si>
    <t>金果镇5村、11村、13村</t>
  </si>
  <si>
    <t>总投资：148万元。
建设内容：道路硬化（混凝土路）10620平方米，并配套附属设施。</t>
  </si>
  <si>
    <t>ycx2026228</t>
  </si>
  <si>
    <t>叶城县铁提乡2026年交通基础设施完善项目</t>
  </si>
  <si>
    <t>项目总投资：360万元
建设内容：道路硬化约20000平方米及配套附属设施；改建桥梁宽度约15米，确保桥梁宽度与衔接路口同宽，提升道路通行能力及行车安全。</t>
  </si>
  <si>
    <t>ycx2026104</t>
  </si>
  <si>
    <t>叶城县2026年乌吉热克乡产业道路建设项目</t>
  </si>
  <si>
    <t>项目总投资：200万元。
建设内容：在乌吉热克乡18村改扩建道路约13500平方米，配套相关附属设施。</t>
  </si>
  <si>
    <t>ycx2026105</t>
  </si>
  <si>
    <t>叶城县2026年恰尔巴格镇道路建设项目</t>
  </si>
  <si>
    <t>恰尔巴格镇2村、4村、5村、6村、7村、10村、11村、12村、13村、14村、15村</t>
  </si>
  <si>
    <t>项目总投资：360万元
建设内容：道路硬化23840平方米，并配套附属设施，建设跨度4米桥涵1座。</t>
  </si>
  <si>
    <t>ycx2026106</t>
  </si>
  <si>
    <t>叶城县2026年铁提乡村组巷道建设项目</t>
  </si>
  <si>
    <t>铁提乡4村、5村、6村、8村、11村</t>
  </si>
  <si>
    <t>项目总投资：460万元
建设内容：改扩建道路约30500平方米，配套相关附属设施。</t>
  </si>
  <si>
    <t>ycx2026107</t>
  </si>
  <si>
    <t>叶城县2026年洛克乡道路提升改造项目</t>
  </si>
  <si>
    <t>洛克乡4村、6村、8村、9村、10村、11村、12村</t>
  </si>
  <si>
    <t>项目总投资：280万元
建设内容：道路硬化1.8万平方米，并配套相关附属设施。</t>
  </si>
  <si>
    <t>ycx2026171</t>
  </si>
  <si>
    <t>叶城县2026年依提木孔镇道路建设项目</t>
  </si>
  <si>
    <t>依提木孔镇23村、24村</t>
  </si>
  <si>
    <t>项目总投资：518万元
建设内容：混凝土路面拓宽35000平方米（双侧各1-2米，9公里长），148元/平方米，并配套相关附属设施。</t>
  </si>
  <si>
    <t>ycx2026187</t>
  </si>
  <si>
    <t>叶城县洛克乡村组道路改造提升建设项目</t>
  </si>
  <si>
    <t>洛克乡5村、10村</t>
  </si>
  <si>
    <t>项目总投资：980万元
建设内容：改扩建6米宽道路22.4km，建设桥梁11座，并完善相关配套设施。</t>
  </si>
  <si>
    <t>ycx2026236</t>
  </si>
  <si>
    <t>叶城县2026年夏合甫乡道路硬化提质改造项目</t>
  </si>
  <si>
    <t>夏合甫乡2村、4村、5村、7村、8村、10村、11村、14村、16村、17村</t>
  </si>
  <si>
    <t>项目总投资：377万元
建设内容：道路硬化26000平方米，及其附属设施。</t>
  </si>
  <si>
    <t>ycx2026172</t>
  </si>
  <si>
    <t>叶城县2026年柯克亚乡牧场道路及村道提升改造项目</t>
  </si>
  <si>
    <t>柯克亚1村、2村、3村、4村、5村、6村、7村</t>
  </si>
  <si>
    <t>项目总投资：450万元
建设内容：改造提升道路80000平方米，修建长60米宽4米的铁桥一座及配套附属；</t>
  </si>
  <si>
    <t>ycx2026173</t>
  </si>
  <si>
    <t>叶城县2026年巴仁乡桥梁建设项目</t>
  </si>
  <si>
    <t>巴仁乡4村、6村、7村、9村、10村</t>
  </si>
  <si>
    <t>项目总投资：470万
建设内容：新建桥梁4座，4米*4米，改扩建涵洞7座，新建桥涵1座，6米*130米，并配套相关附属设施。</t>
  </si>
  <si>
    <t>ycx2026108</t>
  </si>
  <si>
    <t>叶城县2026年依力克其乡桥梁建设项目</t>
  </si>
  <si>
    <t>依力克其乡3村、4村、5村、6村、8村、9村、13村</t>
  </si>
  <si>
    <t>项目总投资：100万元
建设内容：改扩建小型桥梁13座，并配套其他相关附属设施。</t>
  </si>
  <si>
    <t>ycx2026184</t>
  </si>
  <si>
    <t>叶城县2026年夏合甫乡农村便民桥梁建设项目</t>
  </si>
  <si>
    <t>夏合甫乡14村、16村、17村</t>
  </si>
  <si>
    <t>项目总投资：100万元
建设内容：改建盖板桥3座，其中14村盖板涵1-3米钢筋混凝盖板、涵长18米，16村盖板涵1-1.5钢筋混凝土盖板、涵长8米，17村盖板涵1–1.2钢筋混凝土盖板、涵长6米。</t>
  </si>
  <si>
    <t>ycx2026237</t>
  </si>
  <si>
    <t>叶城县2026年洛克乡桥梁及其配套附属建设项目</t>
  </si>
  <si>
    <t>洛克乡5村、9村</t>
  </si>
  <si>
    <t>项目总投资：280万元
建设内容：新建桥梁5座及其配套附属</t>
  </si>
  <si>
    <t>ycx2026239</t>
  </si>
  <si>
    <t>叶城县2026年柯克亚乡兴边富民道路桥梁水毁修缮项目</t>
  </si>
  <si>
    <t>项目总投资：320万元
建设内容：路面病害修复2705平方米，新建1-13m小桥一座，新建涵洞及渡槽2道，拆除危桥一座，渠道修复及硬化770米及附属配套设施。</t>
  </si>
  <si>
    <t>ycx2026109</t>
  </si>
  <si>
    <t>叶城县2026年金果镇桥梁建设项目</t>
  </si>
  <si>
    <t>项目总投资：280万元
建设内容：金果镇10村新建桥梁2座，均长8米、宽10.5米预应力空心板桥，并配套相关附属设施。</t>
  </si>
  <si>
    <t>以工代赈项目</t>
  </si>
  <si>
    <t>ycx2026110</t>
  </si>
  <si>
    <t>叶城县喀格勒克镇2026年农村生活基础设施提升改造中央财政以工代赈项目</t>
  </si>
  <si>
    <t>喀格勒克镇</t>
  </si>
  <si>
    <t>项目总投资：370万元
建设内容：新建地面硬化约5000平方米，新建水泥路约1.5公里（4米宽），修补破损路面约4000平方米。更换路沿石约300米，新建给排水管道2.5km，并配套相关附属设施。</t>
  </si>
  <si>
    <t>发改委</t>
  </si>
  <si>
    <t>ycx2026111</t>
  </si>
  <si>
    <t>叶城县巴仁乡2026年农村道路修复改造提升中央财政以工代赈项目</t>
  </si>
  <si>
    <t>巴仁乡6村、7村</t>
  </si>
  <si>
    <t>项目总投资：360万元
建设内容：修复破损混凝土道路约15000平方米；扩宽长度共计约6.5公里，拓宽硬化0.5~2米宽,道路扩宽后宽度为5m,，并配套附属设施。</t>
  </si>
  <si>
    <t>ycx2026112</t>
  </si>
  <si>
    <t>叶城县铁提乡2026年农村道路改造提升中央财政以工代赈项目</t>
  </si>
  <si>
    <t>铁提乡3村、2村、6村、11村</t>
  </si>
  <si>
    <t>项目总投资：365万元
建设内容：新建道路拓宽硬化0.5~2米宽,道路扩宽后宽度为5m，扩宽长度共计12.25公里，并配套附属设施。</t>
  </si>
  <si>
    <t>ycx2026113</t>
  </si>
  <si>
    <t>叶城县金果镇2026年农村道路改造提升中央财政以工代赈项目</t>
  </si>
  <si>
    <t>金果镇10村、12村</t>
  </si>
  <si>
    <t>项目总投资：365万元
建设内容：新建道路拓宽硬化0.5~2米宽,道路扩宽后宽度约为5m，扩宽长度共计12.0公里，并配套附属设施。</t>
  </si>
  <si>
    <t>ycx2026114</t>
  </si>
  <si>
    <t>叶城县依提木孔镇2026年农村道路改造提升中央财政以工代赈项目</t>
  </si>
  <si>
    <t>项目总投资：336万元
建设内容：新建道路拓宽硬化约21500平方米，并配套附属设施。</t>
  </si>
  <si>
    <t>ycx2026115</t>
  </si>
  <si>
    <t>叶城县伯西热克镇2026年村组巷道提升改造中央财政以工代赈项目</t>
  </si>
  <si>
    <t>伯西热克镇12村、15村、18村</t>
  </si>
  <si>
    <t>项目总投资：368万元
建设内容：新建道路拓宽硬化0.5~2米宽,道路扩宽后宽度为5m，共计13公里并配套附属工程。</t>
  </si>
  <si>
    <t>ycx2026116</t>
  </si>
  <si>
    <t>叶城县伯西热克镇2026年交通基础设施提升改造中央财政以工代赈项目</t>
  </si>
  <si>
    <t>伯西热克镇1村-18村</t>
  </si>
  <si>
    <t>项目总投资：365万元
建设内容：修补破损十字路口，修补硬化面积约7000平方米，扩宽十字和丁字路口道路，拓宽约0.5-2m，拓宽硬化面积约15000平方米，并配套相关附属工程。</t>
  </si>
  <si>
    <t>ycx2026243</t>
  </si>
  <si>
    <t>叶城县伯西热克镇2026年农村道路改造提升以工代赈项目</t>
  </si>
  <si>
    <t>项目总投资：648万元；
建设内容：道路拓宽硬化43400平方米（其中：25500平方米宽度3—4.5米；17900平方米宽度0.5—2米）及配套附属工程</t>
  </si>
  <si>
    <t>农村安全饮水</t>
  </si>
  <si>
    <t>ycx2026185</t>
  </si>
  <si>
    <t>叶城县2026年洛克乡1村畜牧产业灌溉及供水工程</t>
  </si>
  <si>
    <t>农村供水保障设施建设</t>
  </si>
  <si>
    <t>项目总投资：300万元
建设内容：本项目新建 PVC-M及PE管道总计16km及配套附属设施。</t>
  </si>
  <si>
    <t>四</t>
  </si>
  <si>
    <t>易地搬迁后扶</t>
  </si>
  <si>
    <t>ycx2026123</t>
  </si>
  <si>
    <t>叶城县易地搬迁地方政府债券贴息补助</t>
  </si>
  <si>
    <t>易地扶贫搬迁贷款债券贴息补助</t>
  </si>
  <si>
    <t>财政局</t>
  </si>
  <si>
    <t>叶城县</t>
  </si>
  <si>
    <t>叶城县易地扶贫搬迁调整融资模式后地方政府债券贴息补助2156.2万元。</t>
  </si>
  <si>
    <t>五</t>
  </si>
  <si>
    <t>巩固三保障成果</t>
  </si>
  <si>
    <t>ycx2026240</t>
  </si>
  <si>
    <t>叶城县东片区水厂水处理设备提升改造工程</t>
  </si>
  <si>
    <t>叶城县水管总站</t>
  </si>
  <si>
    <t>伯西热克</t>
  </si>
  <si>
    <r>
      <rPr>
        <sz val="12"/>
        <rFont val="方正仿宋_GBK"/>
        <charset val="134"/>
      </rPr>
      <t>项目总投资:4500万元                                              建设内容:提升改造水厂车间内日处理规模为2.9万m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/d制水设备及配套附属建筑物及设施工程。</t>
    </r>
  </si>
  <si>
    <t>ycx2026241</t>
  </si>
  <si>
    <t>叶城县西片区水厂水处理设备提升改造工程</t>
  </si>
  <si>
    <r>
      <rPr>
        <sz val="12"/>
        <rFont val="方正仿宋_GBK"/>
        <charset val="134"/>
      </rPr>
      <t>项目总投资:4200万元                                              建设内容:提升改造水厂车间内日处理规模为2.5万m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/d制水设备及配套附属建筑物及设施工程。</t>
    </r>
  </si>
  <si>
    <t>ycx2026124</t>
  </si>
  <si>
    <t>叶城县2026年雨露计划项目</t>
  </si>
  <si>
    <t>享受“雨露计划+”职业教育补助</t>
  </si>
  <si>
    <t>教育局</t>
  </si>
  <si>
    <t>项目总投资：2700万元。
建设内容：资助对象为就读于中职、中专（成人中专）、技工、高职等接受职业教育的叶城县户籍脱贫户家庭子女（含监测帮扶对象家庭子女）的实施补助，每人补助3000元，预计享受学生9000人。</t>
  </si>
  <si>
    <t>教育局、人社局</t>
  </si>
  <si>
    <t>六</t>
  </si>
  <si>
    <t>项目管理费</t>
  </si>
  <si>
    <t>ycx2026125</t>
  </si>
  <si>
    <t>总投资：213万元
建设内容：使用县级配套资金213万元，主要用于项目前期设计、评审、招标、监理以及验收等与项目管理相关支出。</t>
  </si>
  <si>
    <t>财政局、农业农村局</t>
  </si>
  <si>
    <t>七</t>
  </si>
  <si>
    <t>ycx2026126</t>
  </si>
  <si>
    <t>叶城县2026年“健康饮茶，送茶入户”(少数民族发展任务)项目</t>
  </si>
  <si>
    <t>困难群众饮用低氟茶</t>
  </si>
  <si>
    <t>项目总投资：66.168万元
项目建设内容：为全县11028户监测户，发放饮用低氟茶22056公斤，30元/公斤</t>
  </si>
  <si>
    <t>ycx2026127</t>
  </si>
  <si>
    <t>叶城县2026年村庄规划编制费</t>
  </si>
  <si>
    <t>自然资源局</t>
  </si>
  <si>
    <t>项目总投资：1400万元
建设内容：为全县100个村编制村庄规划，每个村费用14万元。</t>
  </si>
  <si>
    <t>2026年喀什地区叶城县财政衔接资金项目库</t>
  </si>
  <si>
    <t>填报时间：2025年12月21日</t>
  </si>
  <si>
    <t>联农带农方式</t>
  </si>
  <si>
    <t>直接受益
人口（人）</t>
  </si>
  <si>
    <t>是否为到户项目</t>
  </si>
  <si>
    <t>支撑的主导产业</t>
  </si>
  <si>
    <t>是否形成帮扶项目资产</t>
  </si>
  <si>
    <t>是否采取以工代赈方式</t>
  </si>
  <si>
    <t>绩效目标关键指标</t>
  </si>
  <si>
    <t>必填</t>
  </si>
  <si>
    <t>经营性项目必填</t>
  </si>
  <si>
    <t>公益性项目必填</t>
  </si>
  <si>
    <t>财政衔接资金</t>
  </si>
  <si>
    <t>目前该项目用地性质，是否需要办理建设用地，是否需要办理林地手续</t>
  </si>
  <si>
    <t>对接经营主体</t>
  </si>
  <si>
    <t>合同期限（年）</t>
  </si>
  <si>
    <t>租金
（万元/年）</t>
  </si>
  <si>
    <t>项目建设期间带动就业人数</t>
  </si>
  <si>
    <t>平均工资
（元/月）</t>
  </si>
  <si>
    <t>经营期间带动就业
（人）</t>
  </si>
  <si>
    <t>综合收益率：（租金+就业人数X平均工资X实际就业月数）/总投资</t>
  </si>
  <si>
    <t>覆盖户数</t>
  </si>
  <si>
    <t>其中脱贫户</t>
  </si>
  <si>
    <t>其中监测户</t>
  </si>
  <si>
    <t>巩固拓展和乡村振兴</t>
  </si>
  <si>
    <t>叶城县2026年林果业树种更新补植补助项目</t>
  </si>
  <si>
    <t>项目乡镇</t>
  </si>
  <si>
    <t>巴仁乡、白杨镇、伯西热克镇、河园镇、金果镇、洛克乡、棋盘乡、恰尔巴格镇、铁提乡、吐古其乡、乌夏巴什镇、夏合甫乡、依提木孔镇、乌吉热克乡</t>
  </si>
  <si>
    <t>项目总投资：655.068万元
建设内容：林果业树种更新补植（脱贫户、监测户）4606户21835.6亩，300元/亩，其中巴仁乡97户462.9亩核桃树、白杨镇234户1897.3亩核桃树、伯西热克镇534户1966亩核桃树、河园镇398户2557.2亩核桃树、金果镇16户16.6亩核桃树、洛克乡1250户5924.6亩核桃树、棋盘乡175户762亩杏树、恰尔巴格镇236户1748亩核桃树、铁提乡290户815.3亩核桃树、吐古其乡323户1839.5亩核桃树、乌夏巴什镇2户3亩杏树、夏合甫乡80户474亩苹果树、依提木孔镇653户2207亩核桃树、乌吉热克乡316户1162.2亩核桃树。</t>
  </si>
  <si>
    <t>带动生产</t>
  </si>
  <si>
    <t>是</t>
  </si>
  <si>
    <t>否</t>
  </si>
  <si>
    <t>经济效益：带动帮扶对象4606户实施林果业疏密，户均享受补助1896元。
社会效益：促进林果产业发展，稳定群众收入。
群众满意度：受益群众满意度不低于95%。</t>
  </si>
  <si>
    <t>到户</t>
  </si>
  <si>
    <t>/</t>
  </si>
  <si>
    <t>叶城县2026年杏病虫害防治补助项目</t>
  </si>
  <si>
    <t>伯西热克镇、金果镇、柯克亚乡、棋盘乡、乌夏巴什镇、依力克其乡、依提木孔镇、宗朗乡</t>
  </si>
  <si>
    <t>项目总投资：133.314165万元
建设内容：防治杏病虫害白粉虱、蛀果害虫等害虫。（脱贫户、监测户）2531户14033.07亩，95元/亩，其中伯西热克镇300户1422.3亩、金果镇14户23.9亩、柯克亚乡1户5亩、棋盘乡160户1760亩、乌夏巴什镇890户3639.77亩、依力克其乡537户3575.8亩、依提木孔镇4户11亩、宗朗乡625户3595.3亩。</t>
  </si>
  <si>
    <t>经济效益：带动帮扶对象2531户实施杏病虫害防治，户均享受补助527元。
社会效益：通过加强林果病虫害防治，将害虫控制在5%以下，提升林果品质，保障林果生长及结果率。
群众满意度：受益群众满意度不低于95%。</t>
  </si>
  <si>
    <t>叶城县2026年设施农业菜苗补助</t>
  </si>
  <si>
    <t>阿克塔什镇、巴仁乡、金果镇、恰尔巴格镇、铁提乡、吐古其乡乌夏巴什镇、夏合甫乡、依力克其乡、白杨镇、江格勒斯乡</t>
  </si>
  <si>
    <t>项目总投资：50.9886万元
建设内容：菜苗补助（脱贫户、监测户）1321户1133.08亩，450元/亩，其中阿克塔什镇80户240亩、巴仁乡64户112.7亩、金果镇81户90.4亩、恰尔巴格镇29户61.5亩、铁提乡294户82.2亩、吐古其乡522户138.98亩、夏合甫乡74户176.4亩、依力克其乡6户22.5亩、白杨镇59户132.3亩、江格勒斯乡112户52.7亩。</t>
  </si>
  <si>
    <t>经济效益：带动帮扶对象1321户实施设施农业菜苗补助，户均享受补助510元。
社会效益：通过奖补方式增强脱贫户、监测户促进蔬菜产业发展，改善生活水平和饮食习惯。
群众满意度：受益群众满意度不低于95%。</t>
  </si>
  <si>
    <t>叶城县2026年发展家庭特色种植</t>
  </si>
  <si>
    <t>阿克塔什镇、巴仁乡、白杨镇、伯西热克镇、河园镇、江格勒斯乡、金果镇、洛克乡、棋盘乡、恰尔巴格镇、吐古其乡、乌吉热克乡、乌夏巴什镇、夏合甫乡、依力克其乡、依提木孔镇、宗朗乡、铁提乡</t>
  </si>
  <si>
    <t>项目总投资：471.87万元
建设内容：发展家庭特色种植（脱贫户、监测户）12328户4718.73亩，1000元/亩，其中巴仁乡210户65.4亩、白杨镇734户236.7亩、伯西热克镇1238户658.8亩、河园镇1070户447.12亩、江格勒斯乡1172户462.24亩、金果镇35户12.1亩、洛克乡1150户442.79亩、棋盘乡109户56亩、恰尔巴格镇622户195.1亩、吐古其乡914户240.64亩、乌吉热克乡418户123.3亩、乌夏巴什镇1706户626.84亩、夏合甫乡1488户600.2亩、依力克其乡972户325.3亩、宗朗乡423户213.7亩、铁提乡67户12.5亩。</t>
  </si>
  <si>
    <t>经济效益：带动帮扶对象12328户发展特色种植，户均享受补助394元。
社会效益：促进群众大力发展庭院经济增加收入。
群众满意度：受益群众满意度不低于95%。</t>
  </si>
  <si>
    <t>叶城县2026年小麦单产提升补助项目</t>
  </si>
  <si>
    <t>巴仁乡、白杨镇、伯西热克镇、河园镇、江格勒斯乡、金果镇、棋盘乡、恰尔巴格镇、铁提乡、吐古其乡、乌夏巴什镇、夏合甫乡、依力克其乡、依提木孔镇、宗朗乡、乌吉热克乡</t>
  </si>
  <si>
    <t>项目总投资：1454.10万元
建设内容：小麦单产提升（主推新冬60、中麦578）（脱贫户、监测户）12927户96940.33亩，150元/亩，其中巴仁乡283户2062.8亩、白杨镇888户9268.09亩、伯西热克镇1772户9894.2亩、河园镇943户5108.09亩、江格勒斯乡457户4164.29亩、金果镇157户944.8亩、棋盘乡46户418.6亩、恰尔巴格镇381户2980.33亩、铁提乡532户2885.22亩、吐古其乡934户6348.52亩、乌吉热克乡802户8505.7亩、乌夏巴什镇1525户9996.79亩、夏合甫乡1124户10979.7亩、依力克其乡1100户10370.1亩、依提木孔镇1140户7329.7亩、宗朗乡843户5683.4亩。</t>
  </si>
  <si>
    <t>经济效益：带动帮扶对象12927户小麦单产提升补助，户均享受补助1125元，每亩地增产不低于2%。
社会效益：通过奖补方式增强脱贫户、监测户对种植粮食的积极性，守住和保障粮食安全。
群众满意度：受益群众满意度不低于95%。</t>
  </si>
  <si>
    <t>叶城县2026年玉米单产提升补助项目</t>
  </si>
  <si>
    <t>巴仁乡、白杨镇、伯西热克镇、河园镇、金果镇、棋盘乡、恰尔巴格镇、铁提乡、吐古其乡、乌夏巴什镇、夏合甫乡、依力克其乡、依提木孔镇、宗朗乡、乌吉热克乡</t>
  </si>
  <si>
    <t>项目总投资：1181.1843万元
建设内容：玉米单产提升（脱贫户、监测户）10481户78745.62亩，150元/亩，其中巴仁乡322户2048.4亩、白杨镇619户4941.85亩、伯西热克镇1278户6620.3亩、河园镇1007户6057.26亩、江格勒斯乡148户1209.6亩、金果镇92户455.6亩、棋盘乡140户3500亩、恰尔巴格镇232户1419.4亩、铁提乡401户1956.9亩、吐古其乡848户5208.98亩、乌吉热克乡477户3652.9亩、乌夏巴什镇1996户15091.43亩、夏合甫乡327户6385亩、依力克其乡655户3382.6亩、依提木孔镇782户4643.4亩、宗朗乡1032户11343.3亩。</t>
  </si>
  <si>
    <t>经济效益：带动帮扶对象10481户玉米单产提升补助，户均享受补助1127元，每亩地增产不低于2%。
社会效益：通过奖补方式增强脱贫户、监测户对种植粮食的积极性，守住和保障粮食安全。
群众满意度：受益群众满意度不低于95%。</t>
  </si>
  <si>
    <t>叶城县2026年滴灌灌溉补助项目</t>
  </si>
  <si>
    <t>巴仁乡、白杨镇、伯西热克镇、江格勒斯乡、恰尔巴格镇、恰其库木管理区、铁提乡、吐古其乡、乌吉热克乡、乌夏巴什镇、夏合甫乡、依力克其乡、依提木孔镇、宗朗乡</t>
  </si>
  <si>
    <t>项目总投资：57.17646万元
建设内容：滴灌灌溉补助（脱贫户、监测户）2746户19058.82亩，30元/亩，其中巴仁乡313户1740.3亩、白杨镇372户2158.81亩、伯西热克镇28户165.7亩、江格勒斯乡171户1261亩、恰尔巴格镇240户2286.4亩、恰其库木管理区316户4089.1亩、铁提乡157户579.1亩、吐古其乡138户917.39亩、乌吉热克乡143户1040.8亩、乌夏巴什镇96户930.02亩、夏合甫乡401户1484.3亩、依力克其乡239户1398亩、依提木孔镇107户517.9亩、宗朗乡25户490亩。</t>
  </si>
  <si>
    <t>经济效益：带动帮扶对象2746户实施滴灌灌溉补助，户均享受补助208元。
社会效益：保障粮食安全。
群众满意度：受益群众满意度不低于95%。</t>
  </si>
  <si>
    <t>叶城县2026年托管服务补助项目</t>
  </si>
  <si>
    <t>江格勒斯乡、乌吉热克乡、乌夏巴什镇、依力克其乡</t>
  </si>
  <si>
    <t>项目总投资：40.0085万元
建设内容：托管服务补助（脱贫户、监测户）464户4000.85亩，100元/亩，其中江格勒斯乡46户195.2亩、乌吉热克乡16户175亩、乌夏巴什镇201户1420.65亩、依力克其乡201户2210亩。</t>
  </si>
  <si>
    <t>经济效益：带动帮扶对象464户实施托管服务补助造，户均享受补助862元。
社会效益：通过托管服务补助，防治脱贫户、监测户土地荒废，增加群众收入，进而守住和保障粮食安全。
群众满意度：受益群众满意度不低于95%。</t>
  </si>
  <si>
    <t>农业经济发展服务中心</t>
  </si>
  <si>
    <t>叶城县2026年林果业提质增效项目</t>
  </si>
  <si>
    <t>阿克塔什镇、巴仁乡、白杨镇、伯西热克镇、河园镇、江格勒斯乡、金果镇、洛克乡、棋盘乡、恰尔巴格镇、铁提乡、吐古其乡、乌夏巴什镇、夏合甫乡、依提木孔镇、乌吉热克乡、柯克亚乡</t>
  </si>
  <si>
    <t>项目总投资：4023.39075万元
建设内容：林果提质增效20504户160935.63亩，250元/亩，主要用于购买油渣或化肥。其中阿克塔什镇1010户5295亩、巴仁乡493户7178.5亩、白杨镇1092户12651.12亩、伯西热克镇2654户11843.6亩、河园镇1688户14399.32亩、江格勒斯乡859户7897.3亩、金果镇434户2217.8亩、柯克亚乡64户308.3亩、洛克乡2255户14194.2亩、棋盘乡77户670亩、恰尔巴格镇1668户18590.3亩、铁提乡1137户8486.2亩、吐古其乡1019户7408.42亩、乌吉热克乡1447户13747.95亩、乌夏巴什镇1158户5532.25亩、夏合甫乡1549户14946.47亩、依力克其乡1321户11481.5亩、宗朗乡579户4087.4亩。</t>
  </si>
  <si>
    <t>经济效益：带动帮扶对象20504户实施林果提质增效，亩产增值50-90元。
社会效益：通过购买油渣或化肥，提升林果品质。
群众满意度：受益群众满意度不低于95%。</t>
  </si>
  <si>
    <t>叶城县2026年引进良种母牛补助项目</t>
  </si>
  <si>
    <t>阿克塔什镇、巴仁乡、白杨镇、伯西热克镇、河园镇、江格勒斯乡、金果镇、柯克亚乡、洛克乡、恰尔巴格镇、铁提乡、吐古其乡、乌吉热克乡、乌夏巴什镇、夏合甫乡、依力克其乡、依提木孔镇、宗朗乡</t>
  </si>
  <si>
    <t>项目总投资：2522.8万元
建设内容：引进西门塔尔牛、安格斯牛、荷斯坦牛、牦牛，不超过4000元/头，不超过市场价的40%，需达到18月龄以上4岁以下（含18月龄和4岁），身体健康、无疾病，乳房发育良好。西门塔尔体重≥300㎏，安格斯体重≥320㎏，荷斯坦体重≥300㎏；牦牛2岁以上（含2岁）体重≥160㎏，并且饲养3个月以上。实施4848户（脱贫户、监测户）6307头。</t>
  </si>
  <si>
    <t>经济效益：带动帮扶对象4848户发展畜牧业，户均享受补助6423元。
社会效益：引进良种母畜，优化畜禽品种，增加县域内母畜数量，增加产能，促进畜牧产业发展。
群众满意度：受益群众满意度不低于95%。</t>
  </si>
  <si>
    <t>叶城县2026年引进良种母羊补助项目</t>
  </si>
  <si>
    <t>项目总投资：931.72万元
建设内容：引进萨福克羊、杜波羊、湖羊、多浪羊、皮山红羊、木吉羊、小尾寒羊良种母羊，补助标准为不超过400元/只，且不超过市场价的40%，需达到10月龄以上4岁以下（含10月龄和4岁），身体健康、无疾病。萨福克羊体重≥40㎏，杜波羊体重≥40㎏，湖羊体重≥30㎏，多浪羊体重≥35㎏，皮山红羊体重≥30㎏，木吉羊体重≥30㎏，小尾寒羊体重≥35㎏，并且饲养3个月以上。实施5059户（脱贫户、监测户）23293只。</t>
  </si>
  <si>
    <t>经济效益：带动帮扶对象5059户发展畜牧业，户均享受补助2470元。
社会效益：引进良种母畜，优化畜禽品种，增加县域内母畜数量，增加产能，促进畜牧产业发展。
群众满意度：受益群众满意度不低于95%。</t>
  </si>
  <si>
    <t>阿克塔什镇、巴仁乡、白杨镇、伯西热克镇、河园镇、江格勒斯乡、金果镇、柯克亚乡、洛克乡、棋盘乡、恰尔巴格镇、铁提乡、吐古其乡、乌吉热克乡、乌夏巴什镇、玉叶镇、夏合甫乡、依力克其乡、依提木孔镇、宗朗乡、东城区、中城区</t>
  </si>
  <si>
    <t>项目总投资：5662.5万元
建设内容：支持西门塔尔牛、安格斯牛、荷斯坦牛、牦牛，新增牛犊必须是母牛，购买的母牛犊不能纳入申报补贴范围之内，每只补助不超过3000元/头，并且不超过饲养成本的50%，饲养 3 个月以上。实施11241户（脱贫户、监测户）18875头。</t>
  </si>
  <si>
    <t>经济效益：带动帮扶对象11241户发展畜牧业，户均享受补助4669元。
社会效益：通过自繁母畜补助，增强群众对发展养殖的积极性，促进畜牧产业发展。
群众满意度：受益群众满意度不低于95%。</t>
  </si>
  <si>
    <t>项目总投资：3697.2万元
建设内容：支持品种包括萨福克羊、杜波羊、湖羊、多浪羊、皮山红羊、木吉羊、小尾寒羊、叶城羊。新增羔羊必须是母羊，购买的母羔羊不能纳入申报补贴范围之内，每只补助不超过300元/只，并且不超过饲养成本的50%，饲养3个月以上。实施19723户（脱贫户、监测户）123240只。</t>
  </si>
  <si>
    <t>经济效益：带动帮扶对象19723户发展畜牧业，户均享受补助1958元。
社会效益：通过自繁母畜补助，增强群众对发展养殖的积极性，促进畜牧产业发展。
群众满意度：受益群众满意度不低于95%。</t>
  </si>
  <si>
    <t>叶城县2026年鸭养殖补助项目</t>
  </si>
  <si>
    <t>白杨镇、伯西热克镇、河园镇、江格勒斯乡、金果镇、洛克乡、恰尔巴格镇、铁提乡、吐古其乡、乌吉热克乡、乌夏巴什镇、夏合甫乡、依力克其乡、依提木孔镇</t>
  </si>
  <si>
    <t>项目总投资：50.519万元
建设内容：养殖50羽以上，饲养3个月以上的，按照不超过养殖成本的30%，每羽不超过10元的标准给予补助。实施1033户（脱贫户、监测户）50519羽。</t>
  </si>
  <si>
    <t>经济效益：带动帮扶对象1033户养殖家禽，户均享受补助486元。
社会效益：通过养殖家禽补助，增强群众对发展养殖的积极性，促进小庭院发展，改善脱贫户、监测户饮食习惯，拓宽发展产业的途径。
群众满意度：受益群众满意度不低于95%。</t>
  </si>
  <si>
    <t>叶城县2026年鹅养殖补助项目</t>
  </si>
  <si>
    <t>伯西热克镇、河园镇、江格勒斯乡、金果镇、洛克乡、恰尔巴格镇、恰其库木管理区、铁提乡、吐古其乡、乌吉热克乡、乌夏巴什镇、夏合甫乡、依力克其乡、依提木孔镇、宗朗乡</t>
  </si>
  <si>
    <t>项目总投资：43.775万元
建设内容：养殖50羽以上，饲养3个月以上的，按照不超过养殖成本的30%，每羽不超过10元的标准给予补助。实施866户（脱贫户、监测户）43775羽。</t>
  </si>
  <si>
    <t>经济效益：带动帮扶对象866户养殖家禽，户均享受补助508元。
社会效益：通过养殖家禽补助，增强群众对发展养殖的积极性，促进小庭院发展，改善脱贫户、监测户饮食习惯，拓宽发展产业的途径。
群众满意度：受益群众满意度不低于95%。</t>
  </si>
  <si>
    <t>叶城县2026年饲草料压制发酵补助项目</t>
  </si>
  <si>
    <t>白杨镇、伯西热克镇、河园镇、江格勒斯乡、金果镇、洛克乡、恰尔巴格镇、铁提乡、吐古其乡、乌夏巴什镇、夏合甫乡、依提木孔镇、宗朗乡、乌吉热克乡</t>
  </si>
  <si>
    <t>项目总投资：287.3605万元
建设内容：饲草料压制发酵（脱贫户、监测户）2071户57472.1吨，50元/吨，其中白杨镇18户688吨、伯西热克镇326户15295吨、河园镇86户1545吨、江格勒斯乡61户2079吨、金果镇23户557吨、洛克乡144户4459吨、恰尔巴格镇180户800吨、铁提乡130户2112吨、吐古其乡150户7373吨、乌夏巴什镇279户3358吨、夏合甫乡45户570吨、依提木孔镇358户8858吨、宗朗乡203户6514吨、乌吉热克乡68户3264.1吨。
发展牛羊等养殖并经营稳定。利用永久性青贮窖加工制作青贮或青贮打包发酵等，制作青贮或打包青贮10吨以上的养殖户，每吨补助不超过50元。</t>
  </si>
  <si>
    <t>经济效益：带动帮扶对象2071户实施饲草料压制发酵，户均享受补助1388元。
社会效益：提高饲料转化率和利用率，减少资源浪费和合理化利用水平。
群众满意度：受益群众满意度不低于95%。</t>
  </si>
  <si>
    <t>叶城县2026年全价、配合饲料补贴项目</t>
  </si>
  <si>
    <t>宗朗乡、伯西热克镇、巴仁乡、江格勒斯乡、乌吉热克乡、阿克塔什镇、洛克乡、恰尔巴格</t>
  </si>
  <si>
    <t>项目总投资：433.41895万元
建设内容：对购买或自配全价饲料和配合饲料养殖牛羊的，按照饲料成本的30%给予一次性补助，每吨补助不超过350元。实施2737户12514.11吨，其中宗朗乡192户783吨、伯西热克镇572户1500吨、巴仁乡324户590吨、江格勒斯乡30户750吨、乌吉热克乡358户716吨、阿克塔什镇6户8.3吨、洛克乡1109户6538吨、恰尔巴格29户1379.65吨、柯克亚乡117户249.16吨。</t>
  </si>
  <si>
    <t>对购买或自配全价饲料和配合饲料养殖牛羊的，按照饲料成本的30%给予一次性补助，每吨补助不超过350元。
群众满意度：受益群众满意度不低于95%。</t>
  </si>
  <si>
    <t>经济效益：降低农户融资成本及生产支出户均1300元/年
社会效益：通过小额贷款贴息补助，促进脱贫户、监测户发展产业的积极性，减少群众发展产业的支出，增加农民收入。
群众满意度：受益群众满意度不低于95%。</t>
  </si>
  <si>
    <r>
      <rPr>
        <sz val="12"/>
        <rFont val="方正仿宋_GBK"/>
        <charset val="134"/>
      </rPr>
      <t>项目总投资：1190万元
建设内容：1、新建0.6-1m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/s防渗渠10公里及配套，88.16万元/公里。2、新建0.3-0.9m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/s防渗渠4.05公里及配套。3、新建0.6-1m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/s防渗渠4公里及配套，90万元/公里。</t>
    </r>
  </si>
  <si>
    <t>经济效益：建设期间预计带动临时就业≥90人，人均月工资≥3000元，灌溉农田每亩增收≥50元。
社会效益：改善灌溉面积≥22500亩，覆盖户3500户（其中脱贫户1800户、监测户1200户），新建渠道长度20公里，灌溉保证率75%。提高水资源利用率和保证率，全面提升灌溉水平，降低运行成本，节约水资源，改善农业用水条件，提高水利工程综合效益。
群众满意度：受益群众满意度不低于95%。</t>
  </si>
  <si>
    <t>目前该项目用地性质为林地,需要办理林地手续</t>
  </si>
  <si>
    <t>经济效益：预计建设期间带动临时就业≥60人，人均月工资≥4500元，带动灌溉农田每亩增收≥50元。
社会效益：改善灌溉面积≥6750亩，新建渠道长度4.7公里，灌溉保证率75%。提高水资源利用率和保证率，全面提升灌溉水平，降低运行成本，节约水资源，改善农业用水条件，提高水利工程综合效益。覆盖户数258户，其中脱贫户96户，监测户42户。
群众满意度：受益群众满意度不低于95%。</t>
  </si>
  <si>
    <t>目前为园地，不需要办理建设用地，需要办理林地手续</t>
  </si>
  <si>
    <t>经济效益：预计带动临时就业≥90人，人均月工资≥3000元，带动灌溉农田每亩增收≥50元。
社会效益：改善灌溉面积≥26750亩，覆盖户1263户（其中脱贫户553户、监测户100户），新建渠道长度13.4公里，灌溉保证率75%。提高水资源利用率和保证率，全面提升灌溉水平，降低运行成本，节约水资源，改善农业用水条件，提高水利工程综合效益。
群众满意度：受益群众满意度不低于95%。</t>
  </si>
  <si>
    <r>
      <rPr>
        <sz val="12"/>
        <rFont val="方正仿宋_GBK"/>
        <charset val="134"/>
      </rPr>
      <t>项目总投资：375万元
建设内容：新建0.3-1m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/s防渗渠4.3公里及配套，约87.2万元/公里。</t>
    </r>
  </si>
  <si>
    <t>经济效益：预计带动临时就业≥20人，带动增收10万元。
社会效益：改善灌溉面积≥5625亩，新建渠道长度4.6公里，灌溉保证率75%。提高水资源利用率和保证率，全面提升灌溉水平，降低运行成本，节约水资源，改善农业用水条件，提高水利工程综合效益。覆盖户数238户，其中脱贫户80户，监测户30户
群众满意度：受益群众满意度不低于90%。</t>
  </si>
  <si>
    <t>目前该项目用地性质为农用地、林地。不需要办理建设用地，需办理林地手续</t>
  </si>
  <si>
    <r>
      <rPr>
        <sz val="12"/>
        <rFont val="方正仿宋_GBK"/>
        <charset val="134"/>
      </rPr>
      <t>项目总投资:1505.83万元
建设内容：1、新建0.2-1m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/s防渗渠17.8公里及配套。2、新建0.2-1m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/s防渗渠2.8公里及配套，90万元/公里。</t>
    </r>
  </si>
  <si>
    <t>经济效益：项目建设期间预计带动就50人，人均月工资3000元，带动灌溉农田每亩增收≥50元；
社会效益：改善灌溉面积≥28000亩，新建渠道长度25公里，灌溉保证率75%，覆盖2598户（其中脱贫户864户、监测户248户）。提高水资源利用率和保证率，全面提升灌溉水平，降低运行成本，节约水资源，改善农业用水条件，提高水利工程综合效益。
群众满意度：受益群众满意度不低于95%。</t>
  </si>
  <si>
    <t>需办理林木采伐证</t>
  </si>
  <si>
    <t>项目总投资：310万
建设内容：新建渠道8条，配套建筑物38座，其中节制双向分水闸3座，节制分水闸29座，农桥（涵洞）6座。</t>
  </si>
  <si>
    <t>经济效益：预计带动临时就业≥30人，人均月工资≥3000元，带动灌溉农田每亩增收≥50元。
社会效益：改善灌溉面积≥7000亩，新建渠道长度4公里，灌溉保证率75%。提高水资源利用率和保证率，全面提升灌溉水平，降低运行成本，节约水资源，改善农业用水条件，提高水利工程综合效益。覆盖户数70户，其中脱贫户61户，监测户4户
群众满意度：受益群众满意度不低于95%。</t>
  </si>
  <si>
    <t>目前该项目用地性质为农用地，林地。不需要办理建设用地，不需要办理林地手续</t>
  </si>
  <si>
    <t>跑手续，准备上</t>
  </si>
  <si>
    <t>经济效益：预计带动临时就业≥50人，人均月工资≥3000元。
社会效益：改善灌溉面积≥6000亩，覆盖户2045户（脱贫户581户、监测户223户），新建渠道长度4.6公里。提高水资源利用率和保证率，全面提升灌溉水平，降低运行成本，节约水资源，改善农业用水条件，提高水利工程综合效益。
群众满意度：受益群众满意度不低于95%。</t>
  </si>
  <si>
    <t>该项目地是林地、需办理林地手续</t>
  </si>
  <si>
    <r>
      <rPr>
        <sz val="12"/>
        <rFont val="方正仿宋_GBK"/>
        <charset val="134"/>
      </rPr>
      <t>项目总投资：1901万元
建设内容：1、新建0.2-1m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/s防渗渠23.4公里及配套，85万元/公里。
新建渠道共计35条，同时配套节制双向分水闸21座，节制单向分水闸239座，双向分水闸5座，单向分水闸44座，农桥162座，入户桥124座，渡槽1座。2、新建0.2-1m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/s防渗渠8.1公里及配套，90万元/公里。</t>
    </r>
  </si>
  <si>
    <t>经济效益：项目建设期间预计带动临时就业100人，人均月工资3000元，带动灌溉农田每亩增收≥50元。建成后将彻底改善区域农业灌溉条件，为农作物种植提供稳定水资源支撑，群众通过作物产量提升与成本节约实现年均增收。
社会效益：灌溉面积2万亩以上，稳定的灌溉保障可增强群众发展种植业的信心，提升对乡村基础设施建设的认同感，覆盖3325户（其中脱贫户1027户、监测户323户）。
群众满意度：受益群众满意度不低于95%。</t>
  </si>
  <si>
    <t>沟渠，需要办理林地手续</t>
  </si>
  <si>
    <t>经济效益：预计带动临时就业≥25人，人均月工资≥2500元，带动灌溉农田每亩增收≥50元。
社会效益：改善灌溉面积≥4070亩，覆盖户1012户（脱贫户784户、监测户228户），新建渠道长度6.2公里，灌溉保证率75%。提高水资源利用率和保证率，全面提升灌溉水平，降低运行成本，节约水资源，改善农业用水条件，提高水利工程综合效益。
群众满意度：受益群众满意度不低于95%。</t>
  </si>
  <si>
    <t>项目用地性质为园地，农用地、林地等，需要办理林地手续</t>
  </si>
  <si>
    <t>经济效益：项目建设期间预计带动就业120人，人均月工资3000元，带动灌溉农田每亩增收≥50元。
社会效益：改善灌溉面积≥18000亩，新建渠道长度19.4公里，灌溉保证率75%，覆盖3263户（其中脱贫户1031户、监测户232户）。提高水资源利用率和保证率，全面提升灌溉水平，降低运行成本，节约水资源，改善农业用水条件，提高水利工程综合效益。
群众满意度：受益群众满意度不低于95%。</t>
  </si>
  <si>
    <t>需要办理林地手续（采伐证）</t>
  </si>
  <si>
    <r>
      <rPr>
        <sz val="12"/>
        <rFont val="方正仿宋_GBK"/>
        <charset val="134"/>
      </rPr>
      <t>项目总投资：1785万元
建设内容：1、新建0.2-0.8m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/s防渗渠10公里及配套，87万元/公里。2、新建0.2-1m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/s防渗渠11公里及配套。</t>
    </r>
  </si>
  <si>
    <t>经济效益：预计带动临时就业≥150人，人均月工资≥3000元，带动灌溉农田每亩增收≥50元。
社会效益：改善灌溉面积≥50000亩，新建渠道长度35公里，灌溉保证率75%。提高水资源利用率和保证率，全面提升灌溉水平，降低运行成本，节约水资源，改善农业用水条件，提高水利工程综合效益。覆盖户数795户，其中脱贫户、监测户186户
群众满意度：受益群众满意度不低于95%。</t>
  </si>
  <si>
    <t>目前该项目涉及林地、果园地，无需办理建设用地手续，需要办理林地相关手续</t>
  </si>
  <si>
    <t>经济效益：预计带动临时就业≥20人，人均月工资≥5000元，年增加灌溉效益33.65万元。
社会效益：改善灌溉面积≥5800亩，覆盖户373户（其中脱贫106户、监测户24户），新建渠道长度4.6公里，灌溉保证率75%。提高水资源利用率和保证率，全面提升灌溉水平，降低运行成本，节约水资源，改善农业用水条件，提高水利工程综合效益。
群众满意度：受益群众满意度不低于95%。</t>
  </si>
  <si>
    <t>土地分类为沟渠（不占基本农田、不占耕地、不占林地、不占园地），不需要办理建设用地以及林地用地</t>
  </si>
  <si>
    <r>
      <rPr>
        <sz val="12"/>
        <rFont val="方正仿宋_GBK"/>
        <charset val="134"/>
      </rPr>
      <t>项目总投资：340万元
建设内容：新建沉沙池1座,0.3-1m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/s防渗渠1公里及附属配套设施。配套节制分水闸2座，泵房1座，输电线路1km，变压器1台等。</t>
    </r>
  </si>
  <si>
    <t>经济效益：预计带动临时就业≥20人，人均月工资≥3000元，带动灌溉农田每亩增收≥50元。
社会效益：通过项目建设改善灌溉面积≥500亩，新建渠道长度1公里，解决农业灌溉用水问题。覆盖户数120户，其中脱贫户120户
群众满意度：受益群众满意度不低于95%。</t>
  </si>
  <si>
    <t>目前该项目用地性质为林地，需办理林地占用手续</t>
  </si>
  <si>
    <t>经济效益：项目实施带动就业人数10人，人均月工资3000元。
社会效益：通过项目建设，解决农业灌溉用水问题，覆盖430户（其中脱贫户160户、监测户47户）
群众满意度：受益群众满意度不低于95%。</t>
  </si>
  <si>
    <t>该项目用地为草地和未利用地，需要办理林草和设施农用地手续</t>
  </si>
  <si>
    <t>经济效益：建设期间预计带动临时就业≥30人，人均月工资≥2000元，带动灌溉农田每亩增收≥50元。
社会效益：项目建成为项目区20公里林带及3000亩高标准农田进行浇水，覆盖户456户（其中脱贫户272户、监测户89户）。
群众满意度：受益群众满意度不低于95%。</t>
  </si>
  <si>
    <t>该地为未利用地，不需要办理建设用地</t>
  </si>
  <si>
    <r>
      <rPr>
        <sz val="12"/>
        <rFont val="方正仿宋_GBK"/>
        <charset val="134"/>
      </rPr>
      <t>项目总投资：430万元。
建设内容：在江格勒斯乡21村建设1.5万立方米沉砂池1座，配套85平方米泵房1座，建设1m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/s防渗渠1公里，160KW变压器1台，铺设管道10公里及相关附属设施。</t>
    </r>
  </si>
  <si>
    <t>经济效益：预计带动临时就业≥20人，人均月工资≥3000元，带动灌溉农田每亩增收≥50元。
社会效益：通过新建蓄水沉沙池，改善灌溉面积≥2000亩有效拦蓄地表径流、沉淀泥沙，解决项目区周边农田灌溉水源不足问题，减轻水土流失，提高农业抗灾能力和综合生产能力。覆盖户数100户，其中脱贫户50户，监测户7户
群众满意度：受益群众满意度不低于95%。</t>
  </si>
  <si>
    <t>目前该项目用地性质为国有未利用地，不需要办理建设用地，需要办理林地和设施农用地备案相关手续。</t>
  </si>
  <si>
    <t>经济效益：改善灌溉面积≥0.8万亩。预计带动临时就业≥30人，人均月工资≥3000元。
社会效益：受益脱贫人口数≥2150。通过新建蓄水沉沙池，有效拦蓄地表径流、沉淀泥沙，解决项目区周边农田灌溉水源不足问题，减轻水土流失，提高农业抗灾能力和综合生产能力。
群众满意度：受益群众满意度≥95%。</t>
  </si>
  <si>
    <t>目前该项目用地性质为裸土地，部分草地需办理草地手续、设施农用地备案手续</t>
  </si>
  <si>
    <t>经济效益：建设期间预计带动临时就业≥15人，人均月工资≥3500元，带动灌溉农田每亩增收≥50元。
社会效益：通过项目建设，改善农业灌溉用水问题1800亩。覆盖户275户（其中脱贫户110户、监测户35户）。
群众满意度：受益群众满意度不低于95%。</t>
  </si>
  <si>
    <t>该项目用地为林地、设施农用地，需要办理林地手续、设施农业用地备案手续</t>
  </si>
  <si>
    <t>叶城县2026年核桃产业林果高产园建设项目</t>
  </si>
  <si>
    <t>经济效益：核桃产量提高10%-20%。建设期间预计带动临时就业≥20人，人均月工资≥3000元。
社会效益：带动就业67人（林果技术员），强化农户种植技能，推动核桃产业提质，助力乡村特色经济发展。吐古其覆盖户343人（其中脱贫户268户、监测户75户），巴仁覆盖户357户（其中脱贫户127户、监测户68户）。物资与服务补助降本，专业化管理提升核桃产量品质，规模化种植拓宽销路增收益。
群众满意度：受益群众满意度不低于95%。</t>
  </si>
  <si>
    <t>该项目用地属于园地，不涉及办理建设用地和林地手续</t>
  </si>
  <si>
    <t>经济效益：项目实施带动就业人数30人，人均月工资2500元。成活率90%以上，质保3年。
社会效益：带动当地产业发展，覆盖户数38户（其中脱贫户22人、监测户6人）。
群众满意度：受益群众满意度不低于95%。</t>
  </si>
  <si>
    <t>不需要办理用地手续</t>
  </si>
  <si>
    <t>经济效益：项目区核桃蛀果率降至5%以下，提升果品商品率.
社会效益：通过病虫害防治，提高林果产量，带动群众和增收致富。覆盖户37256户（其中脱贫户10842户、监测户3577户）。
群众满意度：受益群众满意度不低于95%。</t>
  </si>
  <si>
    <t>不涉及</t>
  </si>
  <si>
    <t>经济效益：带动全县核桃产业增收200万元以上。
社会效益：通过病虫害防治，提高林果产量，带动群众和增收致富。覆盖户37256户（其中脱贫户10842户、监测户3577户）。
群众满意度：受益群众满意度不低于95%。</t>
  </si>
  <si>
    <t>经济效益：项目实施带动就业对象10人，人均月工资3000元；经营期间带动就业15人，人均月工资2000元，第一个五年企业收益的20%作为壮大村集体收入（第二个五年收益按合同约定上涨），综合收益率8.86%，年产值300万元。
社会效益：促进乡村振兴发展，带动当地产业发展。
群众满意度：受益群众满意度不低于95%。</t>
  </si>
  <si>
    <t>该项目用地为草地和未利用地，需要办理林草和农转用地手续</t>
  </si>
  <si>
    <t>新疆青源林业有限责任公司</t>
  </si>
  <si>
    <t>叶城县2026年依力克其乡林粮间作节水项目</t>
  </si>
  <si>
    <t>经济效益：实施林粮间作节水3150亩，亩均降低投入成本5-20元。建设期间带动20人，人均月工资2500元。
生态效益:提高灌溉水利用效率，降低用水成本；减少土壤侵蚀，改善土壤环境，提高土壤肥力；提高农作物产量和品质，提高水肥一体化利用效率。同时减少泥沙淤积、提高灌溉用水保障、改善灌溉条件等；覆盖852户（其中脱贫户271户、监测户85户）。
群众满意度：受益群众满意度不低于95%。</t>
  </si>
  <si>
    <t>项目总投资：143万元
建设内容：新建约650亩核桃节水灌溉系统，配套1座沉砂池共3500立方米、泵房1座、变压器1座、电缆共400米、不锈钢电控柜1个。</t>
  </si>
  <si>
    <t>经济效益：项目建设期间预计带动就业10人，人均工资不低于2500元。
社会效益：改善灌溉面积≥650亩，覆盖户41户（其中脱贫户27户、监测户14户）。
群众满意度：受益群众满意度不低于95%。</t>
  </si>
  <si>
    <t>项目用地性质为果园地，需办理设施农业用地备案</t>
  </si>
  <si>
    <t>叶城县2026年中城区棋盘13村冷水鱼养殖建设项目</t>
  </si>
  <si>
    <t>项目总投资：60万元                                                         建设内容：建设冷水鱼养殖设施800平方米，新建鱼池4个，每个池子200平方米，养殖虹鳟鱼、金鳟鱼，利用地缘优势打造标准化养殖基地，实现鱼牧产业发展、增收村民收入，带动村民学习掌握新技术，改变村民传统的养殖方式，增加集体收入。</t>
  </si>
  <si>
    <t>带动生产、就业务工</t>
  </si>
  <si>
    <t>经济效益：冷水鱼预计产量15吨，经济效益为120万元（生长周期为18个月），项目建设期间预计带动就业人数≥5人，人均工资≥2000元，建成后租金4万元，带动就业5人左右，人均工资≥2000元，综合收益率25%。企业自投30万元(包括育苗、技术等）。
社会效益：促进当地渔业发展，增加群众就业收入。
群众满意度：受益群众满意度不低于95%。</t>
  </si>
  <si>
    <t>叶城县海源养殖合作社</t>
  </si>
  <si>
    <t>项目总投资:550万元                                              建设内容:对4座育苗温室大棚进行提升改造鱼虾养殖，养虾池直径7m，桶深1.6m:PP材质48个，蓄水池(直径7m，池深1.6m:PP材质) 4个，生化过滤池(直径7m，池深3mPP材质)8个，沉淀池(长2.2mm宽1.5m*高1.5m，PP材质)8个，竖流沉淀器直径0.8m*高1.2m，竖流沉淀48台，热泵机组4台，给水排水管道等配套渔业养殖设施设备。</t>
  </si>
  <si>
    <t>为打造阿克塔什镇温室设施多元化，初步调整种养殖结构，在已建成一期温室大棚水产养殖设施基础上再次建设二期，对养殖水产品进行扩容增量，进一步扩大阿克塔什镇水产养殖规模，主要罗氏沼虾养殖：项目覆盖4个标准化温室大棚（5号、6号、7号、8号），每个大棚配备12个现代化养殖桶，共计48个养殖单元。单个养殖桶投放虾苗5000尾。成品虾规格整齐，约40尾/公斤，罗氏沼虾市场销售价格稳定在160元/公斤，具有极高的市场附加值。每个养殖桶单周期产量约为125公，单个大棚单周期产量达1.5吨。可实现一年三季循环生产，总产值达108万元。
经济效益指标：年租金11万元。建设期间带动就业≥30人，人均月工资≥2500元。运营期间带动就业≥10人，人均月工资≥2200元。综合收益率6.8%；
社会效益指标：带动就业，增加村集体收入。
群众满意度：受益群众满意度不低于95%。</t>
  </si>
  <si>
    <t>目前该项目用地性质为设施农业用地，不需要办理建设用地，不需要办理林地手续</t>
  </si>
  <si>
    <t>叶城县渔丰水产养殖有限公司</t>
  </si>
  <si>
    <t>5年</t>
  </si>
  <si>
    <r>
      <rPr>
        <sz val="12"/>
        <rFont val="方正仿宋_GBK"/>
        <charset val="134"/>
      </rPr>
      <t>项目总投资：550万元
建设内容：建设漂浮式养殖系统1套，直径6m养殖池48个，3900m</t>
    </r>
    <r>
      <rPr>
        <sz val="12"/>
        <rFont val="宋体"/>
        <charset val="134"/>
      </rPr>
      <t>³</t>
    </r>
    <r>
      <rPr>
        <sz val="12"/>
        <rFont val="方正仿宋_GBK"/>
        <charset val="134"/>
      </rPr>
      <t>养殖水体，配套变压器1台等。主要养殖鲈鱼、翘嘴、桂花、叉尾、黄辣丁、黑鱼、螃蟹。</t>
    </r>
  </si>
  <si>
    <t>经济效益：年租金12万元，项目建设期间预计带动就业25人，人均月工资3500元，经营期间带动5人，人均月工资2500元；综合收益率7.91%。年产成品蟹40吨、成品鱼60吨，产值1500万。
社会效益：促进加快乌吉热克乡特色养殖发展进程，为广大农户的稳产、增收打下了基础，起到较好的示范带动作用。
群众满意度：受益群众满意度不低于95%。</t>
  </si>
  <si>
    <t>不需要办理手续（采购项目）</t>
  </si>
  <si>
    <t>王慎民</t>
  </si>
  <si>
    <t>设备投用后，优先与本地农户签订红薯保底收购协议，通过糖化愈合工艺提升红薯附加值，收购价较市场价上浮；同时，优先吸纳周边村民参与红薯分拣、设备操作、成品包装等岗位务工，增加劳务收入
经济效益：预计年租金0.4万元。运营期间带动就业≥3人，人均月工资≥2000元。综合收益率8.7%。
社会效益：高温糖化红薯1000吨，带动群众增收致富，保证社会和谐稳定发展。
群众满意度：受益群众满意度不低于95%。</t>
  </si>
  <si>
    <t>采购类</t>
  </si>
  <si>
    <t>叶城县巴仁乡直播带货基地</t>
  </si>
  <si>
    <t>项目总投资：615万
建设内容：新建红薯种薯保存库3000平方米，修建桥涵1座，配套250KVA箱式变压器，加湿设备，温控设备等附属设施。</t>
  </si>
  <si>
    <t>经济效益：预计年租金12.8万元。建设期间带动就业≥50人，人均月工资≥4500元。运营期间带动就业≥10人，人均月工资≥2800元。综合收益率6.8%。
社会效益：一方面增强冬季红薯储存能力，降低种薯越冬损耗，公司以保底价收购农户优质种薯，解决种薯销路难题；另一方面优先聘用本地群众从事保存库管护、分拣等工作，带动农户抱团增收、稳定致富。
群众满意度：受益群众满意度不低于95%。</t>
  </si>
  <si>
    <t>目前为草地，立项后需转为设施农业用地。需要办理林地手续</t>
  </si>
  <si>
    <t>喀什良耕绿色农业科技有限公司</t>
  </si>
  <si>
    <t>经济效益：项目预计可实现年收益增加≧25.3万元，增加就业岗位22个，岗位人均月工资不低于2300元，综合收益率达15%以上。
社会效益：一是增强洋葱、胡萝卜等蔬菜的储存能力，有效降低农产品仓储损耗，破解时令蔬菜“丰产滞销、价贱伤农”的难题。公司以保底价收购农户种植的洋葱、胡萝卜，为农户提供稳定的销售渠道和价格保障，打消农户“种得多、卖不出”的顾虑，确保农户种植收益稳定可观；二是优先聘用本地群众从事装卸、分拣等工作，能够帮助本地群众实现家门口就业，既减少外出务工与不便，又能兼顾家庭生产生活，实现稳定增收。
受益群众满意度不低于95%。</t>
  </si>
  <si>
    <t>果有园公司自营</t>
  </si>
  <si>
    <t>经济效益：建设期间预计带动临时就业≥20人，人均月工资≥2500元，运营期间带动就业就业≥50人，年租金4.5万元，提高村集体收入，综合收益率19.2%。
社会效益：地面硬化约6000㎡、市场周边环境改造，增加就业岗位，带动群众增收致富，保证社会和谐稳定发展。
群众满意度：受益群众满意度不低于95%。</t>
  </si>
  <si>
    <t>叶城县市场开发建设服务中心</t>
  </si>
  <si>
    <t>项目总投资：3000万元
建设内容：①20T/D去衣核桃仁生产线1条，包括核桃仁脱衣成套设备（核桃仁种衣软化机、全自动核桃仁种衣剥离机、自动排渣系统、脱衣核桃仁智能色选机、脱衣核桃仁原色烘干线、脱衣核桃仁烘干杀菌机等），核桃仁脱衣成套设备（核桃仁种衣软化机、全自动核桃仁种衣剥离机、自动排渣系统、脱衣核桃仁智能色选机、脱衣核桃仁原色烘干线、脱衣核桃仁烘干杀菌机等），污水处理、蒸汽热源等配套；②核桃蛋白肽生产线1条，包括核桃蛋白肽成套生产线（酶解罐及配套系统、脱色罐、碟式离心机、陶瓷膜微滤系统、超滤膜系统、纳滤膜系统、纯净水系统、单效浓缩系统、瞬时杀菌器、上排风喷雾干燥塔、热风炉、双级流化床、CIP清洗系统等），甘油二脂油生产线，甘油二脂油生产线，无尘/无菌车间改造、污水处理、蒸汽热源、空压气源设备、消防电力配套改造等；③存储油罐及吹罐联产生产线3条，包括三条不同规格的灌装生产线，吹瓶吹塑生产线，吹瓶吹塑生产线，无尘/无菌车间改造、空压气源设备、消防电力配套改造等；④存储油罐及吹罐联产生产线3条，包括油粉酱联产成套设备（2台60吨304不锈钢卧式榨油机、子母机暂存罐泵、冷却机、均质机、10匹冷水机、压滤机、振动筛、半自动包装机、超微粉碎机等），车间16个5吨罐体及配套连接管道体系，无尘/无菌车间改造、空压气源设备、蒸汽热源、消防电力配套改造等。</t>
  </si>
  <si>
    <t>经济效益指标：运营保证金50万元，年租金70万元，项目建设期间预计带动就业30人，人均月工资4000元，经营期间带动65人，人均月工资3600元；综合收益率7.67%。（第六年开始回购油粉酱联产生产线（1000万元），5年回购完成；企业固定资产500万，运营+研发共投资1.15亿元），项目投产后，每年生产核桃油3000吨、核桃蛋白粉1300吨、核桃蛋白肽600吨，产值2.35亿元。
社会效益指标：该项目能促进加快乌吉热克乡核桃产业发展进程，延长核桃加工产业链，为广大农户的稳产、增收打下了基础，起到较好的示范带动作用。
群众满意度：受益群众满意度不低于95%。</t>
  </si>
  <si>
    <t>不需要办理手续</t>
  </si>
  <si>
    <t>聪达粮油科技（新疆）有限公司</t>
  </si>
  <si>
    <t>项目总投资：1400万元
建设内容：在阿克塔什镇现代农业产业园新建辣椒深加工厂房1栋4998.4平方米厂房，配套水、电、消防等配套附属。</t>
  </si>
  <si>
    <t>经济效益：建设期间带动就业≥150人，人均月工资≥2500元。运营期间带动就业≥25人，人均月工资≥2500元。       项目绩效目标：年产能5000吨，产值5000万元，运营保证金20万元，企业固定投资500万，主要为辣椒制粉切段设备、产品包装打包设备。产品结构：初级产品（辣椒干、切段辣椒）占比 45%，精深产品（辣椒酱、辣椒色素）占比 55%。
群众满意度：受益群众满意度不低于95%。</t>
  </si>
  <si>
    <t>目前该项目用地性质为工业用地，不需要办理建设用地，不需要办理林地手续</t>
  </si>
  <si>
    <t>新疆丝路宏椒科技有限公司</t>
  </si>
  <si>
    <t>项目总投资：280万元
建设内容：采购玉米真空锁鲜加工车间设备一批，自动滚杠清洗机1台，龙门提升冷却机1台，装盘循环输送线1套（4台），电脑全自动杀菌锅1台，全自动包装机2台，冷库4套等设备，配套800KVA变压器1套、蒸汽管道40米、主电缆780米。</t>
  </si>
  <si>
    <t>经济效益：经营主体为叶城县宗朗乡招商引资企业——新疆九麟农业发展有限公司，预计年租金8万元。建设期间带动就业≥20人，人均月工资≥3500元。运营期间带动就业≥100人，人均月工资≥3000元。综合收益率13.36%，强力推进乡村特色产业转型升级，确保产业增效、农民增收。
社会效益：通过玉米深加工，吸收当地农户就业，增加农户收入；通过“企业+村委会+农户”模式，增加集体经济收入，打响宗朗特色玉米品牌。
群众满意度：受益群众满意度不低于95%。</t>
  </si>
  <si>
    <t>采购类项目</t>
  </si>
  <si>
    <t>新疆九麟农业发展有限公司</t>
  </si>
  <si>
    <t>经济效益预计年租金收益3万元。项目实施带动就业对象3人，人均工资2500元；经营期间带动就业3人，人均工资2500元，综合收益率6.99%。该项目由叶城县果有缘园艺有限公司租赁生产，有稳定的原材料供应，订单蔬菜1万亩以上，年产能500吨，产值1000万元。
社会效益：该项目能够补齐伯西热克镇产业基础设施，为广大农户增收提供了很好的就业平台，起到较好的示范带动作用，促进乡村振兴发展，带动当地产业发展。
群众满意度：受益群众满意度不低于95%。</t>
  </si>
  <si>
    <t>建设用地手续已办理</t>
  </si>
  <si>
    <t>叶城县果有缘园艺有限公司</t>
  </si>
  <si>
    <t>项目总投资：246万元
建设内容：土地平整共1807亩，1500元/亩，其中3村87亩，12村816亩，14村93亩，15村681亩，18村130亩。</t>
  </si>
  <si>
    <t>经济效益：实施土地平整1807亩，带动就业20人，人均月工资3000元，促进亩产增收50-100元。
社会效益：增加土地使用效益，提高农业生产效率，优化土地资源利用，覆盖户数1630户（其中脱贫户382户、监测户196户）。
群众满意度：受益群众满意度不低于95%。</t>
  </si>
  <si>
    <t>叶城县2026年中城区(棋盘乡)萨木其13村土地平整及中草药种植项目</t>
  </si>
  <si>
    <t>项目总投资：100万元
建设内容：对萨木其13村100亩土地实施土地平整，配套安装滴灌设备等配套设施，并采购当归苗100万株。</t>
  </si>
  <si>
    <t>经济效益：滴灌赋能节水省本，百草药与党参等规模化种植提产增收，延伸中草药产业链拓宽收益；实施期间带动临时就业≥10人，人均月工资≥2000元，运营期间预计带动就业≥10人，人均月工资≥2000元。综合收益率13%
社会效益：盘活土地促就业，推动特色农业发展，助力乡村产业振兴与农户稳定增收。提高土地的利用率，增加农民的种植技能盘活闲置的土地，增加农民收入，土地收益部分用于280户脱贫户，监测户的收益分红，为乡村振兴奠定了基础。
群众满意度：受益群众满意度不低于95%。</t>
  </si>
  <si>
    <t>农民合作社</t>
  </si>
  <si>
    <t>1年</t>
  </si>
  <si>
    <t>7万</t>
  </si>
  <si>
    <t>经济效益：减少灌溉用水浪费降低成本，提升作物灌溉效率，水利用率达96%以上，节水量2.4万方/年，拓宽种植收益空间，覆盖面积200亩；带动临时就业≥5人，人均月工资≥2500元。
社会效益：改善农田水利条件，覆盖户20户（其中脱贫户10户、监测户2户）稳定农业生产，助力农户增收与乡村农业可持续发展。
群众满意度：受益群众满意度不低于95%。</t>
  </si>
  <si>
    <t>经济效益：实施土地碎片化整理5629亩，带动临时就业≥40人，人均月工资≥2500元，促进亩产增收50-100元。
社会效益：增加土地使用效益，提高农业生产效率，优化土地资源利用。覆盖户数892户，其中脱贫户、监测户213户。
群众满意度：受益群众满意度不低于95%。</t>
  </si>
  <si>
    <t>经济效益：实施土地碎片化整理2318亩，带动就业30人，人均月工资3000元，促进亩产增收50-100元。
社会效益：增加土地使用效益，提高农业生产效率，优化土地资源利用；覆盖户数745户（其中脱贫户352户、监测户63户）。
群众满意度：受益群众满意度不低于95%。</t>
  </si>
  <si>
    <t>经济效益：实施土地碎片化整理6347亩，带动临时就业≥50人，人均月工资≥2500元，促进亩产增收50-100元。
社会效益：增加土地使用效益，覆盖户50户（其中脱贫户15户、监测户5户）提高农业生产效率，优化土地资源利用。
群众满意度：受益群众满意度不低于95%。</t>
  </si>
  <si>
    <t>需要办理林地手续</t>
  </si>
  <si>
    <t>经济效益：实施土地碎片化整理5585.22亩，带动临时就业≥45人，人均月工资≥3000元，促进亩产增收50-100元。
社会效益：增加土地使用效益，提高农业生产效率，优化土地资源利用。覆盖户数38户，其中脱贫户31户，监测户7户
群众满意度：受益群众满意度不低于95%。</t>
  </si>
  <si>
    <t>目前该项目用地性质为耕地，林地。不需要办理建设用地，需要办理林地手续</t>
  </si>
  <si>
    <t>经济效益：实施土地平整2782.22亩，促进亩产增收50-100元，建设期间带动30人，人均月工资2500元。
社会效益：增加土地使用效益，提高农业生产效率，优化土地资源利用；覆盖803户（其中脱贫户260户、监测户77户）。
群众满意度：受益群众满意度不低于95%。</t>
  </si>
  <si>
    <t>需办理设施农用地备案手续、林木采伐证</t>
  </si>
  <si>
    <t>项目总投资：380万元
建设内容：新建肉羊养殖小区1座，建设养殖棚圈3栋、每栋棚圈800㎡，建设内部砂石路面2.6公里、防疫诊疗室、青贮窖、饲草料加工棚、新建宽2米沥青路600米、混凝土路400米，电缆500米，200kva变压器一座，水管450米，购置投料车、取料机、粪污运输车等设备。</t>
  </si>
  <si>
    <t>经济效益：预计年育肥肉羊3000只，由本乡养殖大户承租，预年租金8万元，运营保证金1万元。建设期间带动就业≥30人，人均月工资≥3000元。运营期间带动就业≥6人，人均月工资≥2500元。综合收益率6.05%。
社会效益：促进畜牧产业发展，提高群众就业收入。
群众满意度：受益群众满意度不低于95%。</t>
  </si>
  <si>
    <t>目前该项目用地性质为设施农用地，林地。不需要办理建设用地，需要办理林地手续</t>
  </si>
  <si>
    <t>养殖大户</t>
  </si>
  <si>
    <t>项目总投资：600万元
建设内容：建设4座标准化肉牛养殖棚圈，每座800㎡，为每座棚圈配套饲草料库、青贮窖、堆粪场、防疫诊疗消毒等附属配套设施。</t>
  </si>
  <si>
    <t>经济效益：预计年租金15万元。建设期间带动就业≥20人，人均月工资≥3750元。运营期间带动就业≥10人，人均月工资≥2000元。综合收益率6.5%。
社会效益：由涉及村辖区养殖合作社作为运营主体，负责日常管理、肉牛养殖，项目运营后，肉牛常年存栏量≥200头，年出栏量≥150头。促进畜牧产业发展，提高群众就业收入。年收益分配≥12万元，带动12户脱贫户、监测户增收。
群众满意度：受益群众满意度不低于90%。</t>
  </si>
  <si>
    <t>目前该项目用地为采矿用地、裸土地，不需要办理林地手续，需办理设施农用地备案手续</t>
  </si>
  <si>
    <t>养殖合作社</t>
  </si>
  <si>
    <t>项目总投资:550万元
建设内容：完善11个畜牧兽医《六点合一》服务点，对现有服务功能室及配套附属;采购显微镜、B超、采精器、开阔器等人工授精设备11套，其中乌夏巴什镇3套，宗朗乡2套，洛克乡1套，江格勒斯乡2套，夏合甫乡1套，依提木孔镇2套。</t>
  </si>
  <si>
    <t>社会效益：构建覆盖全面、功能完善、运行高效、养殖户满意的乡镇畜牧兽医综合服务体系，打通技术服务“最后一公里”，提升全镇畜牧业现代化水平和抗风险能力。预计年租金2万元/个。建设期间带动就业≥45人，人均月工资≥3000元。运营期间带动就业≥20人，人均月工资≥2800元。综合收益率12.58%
群众满意度：受益群众满意度不低于95%。</t>
  </si>
  <si>
    <t>社会化服务公司</t>
  </si>
  <si>
    <t>项目总投资：300万元
建设内容：新建畜牧兽医《六点合一》服务站一座300㎡，服务功能室6间；改建畜牧服务站2座，及配套附属；采购显微镜、B超、采精器、开阔器等人工授精设备3套。</t>
  </si>
  <si>
    <t>经济效益：重大动物疫病防控覆盖率≥95%，项目建设过程中预计带动就业20人，人均工资不低于2500元。
社会效益：基层技术服务响应时间≤2小时，构建覆盖全面、功能完善、运行高效、养殖户满意的乡镇畜牧兽医综合服务体系，打通技术服务“最后一公里”，提升全镇畜牧业现代化水平和抗风险能力。
群众满意度：受益群众满意度不低于95%。</t>
  </si>
  <si>
    <t>目前该项目用地性质为建设用地不需要办理办理建设用地、林地、草地手续</t>
  </si>
  <si>
    <t>项目总投资：600万元
建设内容：新建1座库房、2座农机维修钢棚、新建场地硬化约10000平方米，新建厂区围墙，并配套水电等附属设施等。</t>
  </si>
  <si>
    <t>经济效益：预计年租金收益10万元。建设期间带动就业≥60人，人均月工资≥3000元。运营期间带动就业≥60人，人均月工资≥3000元，综合收益率16.67%
社会效益：项目建成后，提升江格勒斯乡周边乡镇及途径车辆的维修保障，增加村集体收入，实现本村群众分红受益；有意愿、有技能的群众通过商铺经营，实现就近就业增加家庭收入；开展实操培训，让群众掌握农机操作、故障维修技术，提升就业技能。
群众满意度：受益群众满意度不低于95%。</t>
  </si>
  <si>
    <t>目前该项目用地是建设用地，已办理建设用地，需要办理用地报批手续。</t>
  </si>
  <si>
    <t>现17村农机合作社负责人：马木提·麦合木提</t>
  </si>
  <si>
    <t>叶城县2026年河园镇一二三产业融合发展及乡村旅游设施配套建设项目</t>
  </si>
  <si>
    <t>项目总投资：2200万元
建设内容：建设商铺8000平方米，配套水电等基础设施。</t>
  </si>
  <si>
    <t>经济效益：预计年收益≥90万，带动稳定就业30人以上，人均工资不低于2500元。建设期间务工80人以上，人均工资不低于3000元/月，用工时长约5个月，综合收益率8.18%。运营主体预定为新疆锦陆建设工程有限公司，预计年租金90万，运营保证金1万元。
社会效益：通过项目建设，配套产业设施，保障正常运转。满足现有企业需求，扩大生产，促进当地经济发展，提高产业发展效益。
群众满意度：受益群众满意度不低于95%。</t>
  </si>
  <si>
    <t>需要办理建设用地</t>
  </si>
  <si>
    <t>无</t>
  </si>
  <si>
    <t>yc2026217</t>
  </si>
  <si>
    <t>社会效益：按每头牦牛年均综合收益700元标准测算，150头牦牛全年实际收益合计105000元农户稳定增收、带动脱贫人口就业人数3（人），巩固脱贫成果。
群众满意度：群众满意度：受益群众满意度不低于95%。</t>
  </si>
  <si>
    <t>项目总投资：300万元
建设内容：在伯西热克镇14村建设面积1300平方的标准化商铺，规划小超市、餐饮等商铺，满足基础消费与需求，同步配配套完善水电等基础配套设施。</t>
  </si>
  <si>
    <t>经济效益：预计年租金收益8万元。项目实施带动就业对象10人，人均工资2800元；经营期间带动就业9人，人均工资3100元，综合收益率7.32%。
社会效益：该项目由叶城凌卓坤能源销售有限公司承租运营，商铺旁边有一座加油站和加气站，地理位置在国道旁，可满足大型车辆停靠、休息区服务区需求。同时带动周边群众农产品销售，为广大农户增收提供了很好的平台，起到较好的示范带动作用。
群众满意度：受益群众满意度不低于95%。</t>
  </si>
  <si>
    <t>该项目用地性质为特殊建设用地（麻扎），需要办理建设用地</t>
  </si>
  <si>
    <t>叶城凌卓坤能源销售有限公司</t>
  </si>
  <si>
    <t>项目总投资：1894.8万元
建设内容：农村道路日常养护补助资金项目，为1579个护路员发放补贴，每人1000元/月。</t>
  </si>
  <si>
    <t>经济指标：解决各乡镇就业岗位≥1579个，带动增加脱贫户（含监测户）全年总收入≥1894.8万元。
社会效益：加强和规范各村严格按照农村公路养护与管理开展日常工作，不断加大农村公路的养护管理力度，促进构建农村公路管养网络。涉及人数1579人，涉及资金小于等于1894.8万元。
群众满意度：受益群众满意度不低于95%。</t>
  </si>
  <si>
    <t>叶城县2026年临时性公益岗位补助项目</t>
  </si>
  <si>
    <t>项目总投资：1276.8万元
建设内容：补助对象必须是脱贫劳动力（含监测对象）（男16-60周岁，女16-55周岁）2026年到其他省市、境内跨地州（州、市），地区内跨县务工，并稳定就业3个月以上。为608个临时性公益岗位进行补助，1750元/人/月。每个公益岗位就业人员就业时间不得超过6个月，参与就业人数不低于1216人。</t>
  </si>
  <si>
    <t>经济效益：增加脱贫户、监测户共1216人增收1276.8万元
社会效益：促进稳定就业，推动社会服务，增强社会凝聚力。
群众满意度：受益群众满意度不低于95%。</t>
  </si>
  <si>
    <t>叶城县2026年跨省就业一次性交通补助</t>
  </si>
  <si>
    <t>项目总投资：300万元
建设内容：为2500名跨省稳定就业3个月以上务工人员发放一次性交通补助，每人不超过2000元。对黑龙江省、吉林省、辽宁省、广东省、海南省、广西壮族自治区、山东省、江苏省、安徽省、上海市、浙江省、江西省、福建省务工人员给予2000元的交通补助；对北京市、天津市、河北省、山西省、内蒙古自治区、河南省、湖北省、湖南省、重庆市、贵州省、四川省、云南省、西藏自治区、陕西省、甘肃省、青海省、宁夏回族自治区务工人员给予1800元的交通补助。</t>
  </si>
  <si>
    <t>经济效益：降低务工人员成本2000元以下
社会效益：促进稳定就业，带动消费增长，促进劳动力流动，推动城乡一体化发展，增强社会凝聚力。
群众满意度：受益群众满意度不低于95%。</t>
  </si>
  <si>
    <t>经济效益：降低务工人员成本1000元以下
社会效益：促进稳定就业，带动消费增长，促进劳动力流动，推动城乡一体化发展，增强社会凝聚力。
群众满意度：受益群众满意度不低于95%。</t>
  </si>
  <si>
    <t>经济效益：降低务工人员成本100元以下
社会效益：促进稳定就业，带动消费增长，促进劳动力流动，推动城乡一体化发展，增强社会凝聚力。
群众满意度：受益群众满意度不低于95%。</t>
  </si>
  <si>
    <t>ycx2026096</t>
  </si>
  <si>
    <t>叶城县2026年自主创业补助项目</t>
  </si>
  <si>
    <t>创业奖补</t>
  </si>
  <si>
    <t>项目总投资：54万元
建设内容：对取得相关资质或营业许可，从事特色手工产品制作、食品加工、农业农村生产生活服务等经营活动，正常经营至少6个月的，生产或经营面积在20平方米（含）以上250户，按照不超过2000元标准给予一次性补助；生产或经营面积不足20平方米（包括餐车、零售点等移动式摊位），正常经营至少3个月的40户，按照不超过1000元的标准给予一次性补助。</t>
  </si>
  <si>
    <t>经济效益：降低自主创业（20㎡以上）成本2000元/户；20㎡以下，1000元/户。
社会效益：促进稳定就业，带动消费增长，促进劳动力流动，推动城乡一体化发展，增强社会凝聚力。
群众满意度：受益群众满意度不低于95%。</t>
  </si>
  <si>
    <t>项目总投资：550万元
建设内容：新建农业废弃物处理站1座,占地面积500平方米，配套变压器1台、线路2km等。</t>
  </si>
  <si>
    <t>经济效益：年租金11万元，项目预计建设过程中建设期间带动就业≥50人，人均月工资≥2500元，带动就业20人，人均工资不低于2500元。运营期间带动就业≥20人，人均月工资≥2500元。综合收益率12.91%。
社会效益：本项目对脱贫攻坚和巩固脱贫成果方面有了一定的基础，改善村内人居环境，提升村容村貌，能更好的促进乡村振兴事业的发展。项目建成后，提升美化环境，提高当地居民生活质量。
群众满意度：受益群众满意度不低于95%。</t>
  </si>
  <si>
    <t>目前该项目用地性质为建设用地，需要办理供地手续，不需要办理林地手续</t>
  </si>
  <si>
    <t>叶城县沃野种殖农民专业合作社</t>
  </si>
  <si>
    <t>项目总投资：860万元
建设内容：对江格勒斯乡9村道路及人行道硬化40000㎡（3000㎡沥青，37000㎡混凝土路），改建桥梁1座（宽度14米，跨度9米）及其他配套附属设施。</t>
  </si>
  <si>
    <t>经济效益：项目建设过程预计带动当地就业70人，人均工资不低于2500元。
社会效益：本项目对脱贫攻坚和巩固脱贫成果方面有了一定的基础，改善村内人居环境，提升村容村貌，能更好的促进乡村振兴事业的发展。项目建成后，提升美化环境，提高当地居民生活质量。覆盖户数150户，其中脱贫户80户，监测户10户
群众满意度：受益群众满意度不低于95%。</t>
  </si>
  <si>
    <t>目前该项目用地性质为农村道路，需要办理建设用地说明，不需要办理林地手续。</t>
  </si>
  <si>
    <t>项目总投资：580万元
建设内容：在乌夏巴什镇5村新建混凝土地面硬化25000平方米并配套相关道路附属设施，新建渠道盖板2500平方米，新建灌溉管道620米。</t>
  </si>
  <si>
    <t>经济效益：项目建设期间预计带动当地就业≥20人，人均工资≥2000元。
社会效益：本项目改善村内人居环境，覆盖户396户（其中脱贫户231户、监测户66户），提升村容村貌，能更好的促进乡村振兴事业的发展，提高当地居民生活质量。
群众满意度：受益群众满意度不低于95%。</t>
  </si>
  <si>
    <t>项目总投资：410万元
建设内容：新建道路两侧非机动车道硬化（含拆除）共计16000㎡并配套相关道路附属设施，新建非机动道路5.5km，宽度约3m，路基宽度约3.5m。</t>
  </si>
  <si>
    <t>经济效益：项目建设过程预计带动当地就业60人，人均工资不低于2500元。
社会效益：本项目对脱贫攻坚和巩固脱贫成果方面有了一定的基础，改善村内人居环境，提升村容村貌，能更好的促进乡村振兴事业的发展。项目建成后，提升美化环境，提高当地居民生活质量。覆盖户数1202户，其中脱贫户171户，监测户55户
群众满意度：受益群众满意度不低于95%。</t>
  </si>
  <si>
    <t>目前该项目涉及林地、果园地、建设用地，项目区没有新增建筑物，无需办理建设用地手续，需要办理林地相关手续</t>
  </si>
  <si>
    <t>2500元/月</t>
  </si>
  <si>
    <t>总投资：850万元。
建设内容：对县域内乡村内道路病害整治6万㎡（柏油路）及配套设施。</t>
  </si>
  <si>
    <t>经济效益：项目建设过程预计带动当地就业21人，人均工资不低于2500元。
社会效益：改善村内人居环境，覆盖户21798户（其中脱贫户5535户、监测户1998户），提升村容村貌，能更好的促进乡村振兴事业的发展改善当地交通现状，提升整体环境，提高当地居民生活质量。
群众满意度：受益群众满意度不低于95%。</t>
  </si>
  <si>
    <t>经济效益：项目建设过程预计带动当地就业80人，人均工资不低于2500元。
社会效益：改善村内人居环境，提升村容村貌，能更好的促进乡村振兴事业的发展改善当地交通现状，提升整体环境，提高当地居民生活质量，覆盖2178户（其中脱贫户867户、监测户203户）。
群众满意度：受益群众满意度不低于95%。</t>
  </si>
  <si>
    <t>项目总投资：360万元
建设内容：道路硬化23840㎡，并配套附属设施，建设跨度4米桥涵1座。</t>
  </si>
  <si>
    <t>经济效益：项目建设过程预计带动当地就业40人，人均工资不低于2500元。
社会效益：改善村内人居环境，覆盖户3988户（其中脱贫户1216户、监测户406户），提升村容村貌，能更好的促进乡村振兴事业的发展改善当地交通现状，提升整体环境，提高当地居民生活质量。
群众满意度：受益群众满意度不低于95%。</t>
  </si>
  <si>
    <t>项目总投资：460万元。
建设内容：硬化混凝土路30500平方米，配套相关附属设施。</t>
  </si>
  <si>
    <t>经济效益：项目建设过程中预计带动就业30人，人均工资不低于2500元。
社会效益：通过实施约30500㎡道路硬化项目，可进一步优化群众出行条件，降低农民生产生活成本，助力农业产业发展与乡村互联互通。覆盖户数600户，其中脱贫户200户，监测户65户。
群众满意度：受益群众满意度不低于90%。</t>
  </si>
  <si>
    <t>目前该项目用地为建设用地、公路用地、农用地以及园地，需要办理果园土报批手续</t>
  </si>
  <si>
    <t>项目总投资：280万元
建设内容：道路硬化混凝土路1.8万㎡，并配套相关附属设施。</t>
  </si>
  <si>
    <t>经济效益：项目建设过程预计带动当地就业30人，人均工资不低于2500元。
社会效益：改善村内人居环境，覆盖户3000户（其中脱贫户1800户、监测户80户）提升村容村貌，能更好的促进乡村振兴事业的发展改善当地交通现状，提升整体环境，提高当地居民生活质量。
群众满意度：受益群众满意度不低于95%。</t>
  </si>
  <si>
    <t>项目总投资：100万元
建设内容：改扩建小型桥梁13座（4.4m*6m1座、3m*6m4座、2.5m*8m2座、2m*6m2座、1.5m*7m1座、5m*8m1座、5m*6m1座、3m*8m1座），并配套其他相关附属设施。</t>
  </si>
  <si>
    <t>经济效益：项目建设期间预计带动就10人，人均月工资2500元。
社会效益：通过建设桥梁，改善群众人均环境，提高篇群众幸福感与环境卫生，方便群众生活，覆盖2136户（其中脱贫户582户、监测户188户）。                                              群众满意度：受益群众满意度不低于95%。</t>
  </si>
  <si>
    <t>项目总投资：100万元
建设内容：改建盖板桥3座，其中14村盖板涵1-3米钢筋混凝盖板、涵长18米（宽度3米、长度18米），16村盖板涵1-1.5钢筋混凝土盖板、涵长10米（宽度1.5米、长度10米），17村盖板涵1–1.2钢筋混凝土盖板、涵长6米（宽度1.2米、长度6米）。</t>
  </si>
  <si>
    <t>经济效益：项目建设过程预计带动当地就业10人，人均工资2500元。
社会效益：通过建设桥梁，改善群众人均环境，提高篇群众幸福感与环境卫生，方便群众生活，覆盖500户（其中脱贫户50户、监测户50户）。                                               群众满意度：受益群众满意度不低于95%。</t>
  </si>
  <si>
    <t>建设用地，不需要办理建设用地</t>
  </si>
  <si>
    <t>项目总投资：280万元
建设内容：金果镇10村新建桥梁2座，均长8米、宽10.5米，预应力空心板桥并配套相关附属设施。</t>
  </si>
  <si>
    <t>经济效益：项目建设过程中预计带动就业15人，人均工资不低于2500元。
社会效益：通过建设桥梁，改善群众人均环境，提高群众幸福感与方便群众生活。覆盖户数655户，其中脱贫户133户，监测户42户
群众满意度：受益群众满意度不低于95%。</t>
  </si>
  <si>
    <t>目前该项目涉及林地需要办理建设用地及林地手续</t>
  </si>
  <si>
    <t>项目总投资：370万元
建设内容：新建地面硬化约5000平方米，新建水泥路约1.5公里（4米宽），修补破损路面约4000平方米。新建给排水管道2.5km，并配套相关附属设施。</t>
  </si>
  <si>
    <t>就业务工</t>
  </si>
  <si>
    <t>经济效益：项目实施后，预计喀格勒克镇 1、7、8、10、16、24、25、27、31、32 社区因项目实施，直接增加当地100名务工人员劳务收入，人均新增收入 1.5 万元，预计发放劳务报酬150万元，劳务工资发放报酬不低于项目总投资的40%。项目完工后设置公益性岗位2个，期限为3年，按每月1800 元/人计酬，预计每年发放工资21600 元/人
社会效益：本项目通过建设道路，覆盖户100户（其中脱贫户22户、监测户11户），进一步完善基础设施， 改善人居环境，建成美丽宜居社区，在全县助推乡村振兴发展上作出示范。通过务工培训提升当地居民劳动技能，增强就业能力，助力基础设施完善与乡村振兴。
群众满意度：受益群众满意度不低于95%。</t>
  </si>
  <si>
    <t>建设用地，不涉及办理手续</t>
  </si>
  <si>
    <t>项目总投资：360万元
建设内容：修复破损混凝土道路约15000平方米；扩宽长度共计约6.5公里，拓宽硬化0.5~2米宽,道路扩宽后宽度为5m，并配套附属设施。</t>
  </si>
  <si>
    <t>经济效益：道路改造后，项目区村民出行及农产品短途运输效率提升20%，运输成本降低10%；通过以工代赈模式，直接增加当地100名务工人员劳务收入，提升农户家庭经济水平，预计建设期间带动就业≥100人，人均月工资≥4000元。劳务工资发放报酬不低于项目总投资的40%。
社会效益：解决通行拥堵、破损问题，保障群众出行安全，通过务工培训提升当地村民劳动技能，增强就业能力，助力乡村基础设施完善与乡村振兴。覆盖户数286户，其中脱贫户54户，监测户23户
群众满意度：受益群众满意度不低于95%。</t>
  </si>
  <si>
    <t>不需要办理建设用地，不需要办理林地手续</t>
  </si>
  <si>
    <t>项目总投资：365万元
建设内容：新建道路拓宽硬化0.5～2米宽,道路扩宽后宽度为5m，扩宽长度共计12.25公里，并配套附属设施。</t>
  </si>
  <si>
    <t>z</t>
  </si>
  <si>
    <t>经济效益：道路改造后，项目区村民出行及农产品短途运输效率提升20%，运输成本降低10%；通过以工代赈模式，直接增加当地100名务工人员劳务收入，提升农户家庭经济水平，建设期间带动就业≥100人，人均月工资≥1667元，发放工资≥150万元，务工人员劳务工资发放报酬不低于项目总投资的40%。
社会效益：解决通行拥堵、破损问题，保障群众出行安全，通过务工培训提升当地村民劳动技能，增强就业能力，助力乡村基础设施完善与乡村振兴。覆盖户数860户，其中脱贫户220户，监测户80户
群众满意度：受益群众满意度不低于90%。</t>
  </si>
  <si>
    <t>目前该项目用地为建设用地、道路用地，农用地，不要办理土地报批手续</t>
  </si>
  <si>
    <t>经济效益：道路改造后，项目区村民出行及农产品短途运输效率提升20%，运输成本降低10%；通过以工代赈模式，建设期间带动就业≥102人，人均月工资≥4500元。务工人员劳务工资发放报酬不低于项目总投资的40%。
社会效益：解决通行拥堵、破损问题，保障群众出行安全，通过务工培训提升当地村民劳动技能，增强就业能力，助力乡村基础设施完善与乡村振兴。覆盖户数1145户，其中脱贫户206户，监测户79户
群众满意度：受益群众满意度不低于95%。</t>
  </si>
  <si>
    <t>目前该项目用地性质为建设用地不需要办理建设用地及林地手续</t>
  </si>
  <si>
    <t>经济效益：道路改造后，项目区村民出行及农产品短途运输效率提升20%，运输成本降低10%；通过以工代赈模式，直接增加当地92名务工人员劳务收入，提升农户家庭经济水平，预计发放劳务报酬140万元。劳务工资发放比例不低于中央资金40%。
社会效益：解决通行拥堵、破损问题，覆盖户3471户（其中脱贫户529户、监测户301户），保障群众出行安全，通过务工培训提升当地村民劳动技能，增强就业能力，助力乡村基础设施完善与乡村振兴。
群众满意度：受益群众满意度不低于95%。</t>
  </si>
  <si>
    <t>目前该项目农村道路用地，不需要办理建设用地以及林地用地</t>
  </si>
  <si>
    <t>经济效益：道路改造后，项目区村民出行及农产品短途运输效率提升20%，运输成本降低10%；通过以工代赈模式，直接增加当地100名务工人员劳务收入，月人均工资3000元，预计发放劳务报酬150万元。务工人员劳务工资发放报酬不低于项目总投资的40%。
社会效益：解决通行拥堵、破损问题，保障群众出行安全，通过务工培训提升当地村民劳动技能，增强就业能力，助力乡村基础设施完善与乡村振兴，覆盖1396户（其中脱贫户459户、监测户35户）。
群众满意度：受益群众满意度不低于95%。</t>
  </si>
  <si>
    <t>建设用地，不需办理用地手续</t>
  </si>
  <si>
    <t>经济效益：道路改造后，项目区村民出行及农产品短途运输效率提升20%，运输成本降低10%；通过以工代赈模式，直接增加当地100名务工人员劳务收入，月人均工资3000元，预计发放劳务报酬150万元。务工人员劳务工资发放报酬不低于项目总投资的40%。
社会效益：解决通行拥堵、破损问题，保障群众出行安全，通过务工培训提升当地村民劳动技能，增强就业能力，助力乡村基础设施完善与乡村振兴，覆盖8544户（其中脱贫户2815户、监测户945户）。
群众满意度：受益群众满意度不低于95%。</t>
  </si>
  <si>
    <t>叶城县2026年洛克乡1村畜牧产业灌溉工程建设项目</t>
  </si>
  <si>
    <t>项目总投资：300万元
建设内容：新建1座沉砂池、1座泵房，铺设主管网11km及配套附属设施。</t>
  </si>
  <si>
    <t>经济效益：项目建设过程中预计带动就业20人，人均工资不低于2500元。                                                  社会效益：通过项目建设，解决农业灌溉用水问题，覆盖427户（其中脱贫户197户、监测户61户）。
群众满意度：受益群众满意度不低于95%。</t>
  </si>
  <si>
    <t>叶城县易地扶贫搬迁调整融资模式后地方政府债券贴息补助</t>
  </si>
  <si>
    <t>经济效益：足额发放率100%。易地搬迁区内户籍人口3788户18260人均可收益，人均间接受益1180.8元。
社会效益：通过本项目实施，有效减少债务风险，缓解地方债务压力。
群众满意度：受益群众满意度不低于95%。</t>
  </si>
  <si>
    <t>经济效益：资助标准3000元/学年，受助学生满意度100%；
社会效益：资助脱贫户（含监测帮扶对象）子女人数9000人，持续提升脱贫人口接受中高等职业教育比例，减轻脱贫户及监测帮扶学生和家庭就学压力。
群众满意度：受益群众满意度不低于95%。</t>
  </si>
  <si>
    <t>聚焦资金投入的合理性、及时性与合规性，确保资源高效配置。评估项目管理支出对项目长远发展及相关方的综合影响。</t>
  </si>
  <si>
    <t>叶城县2026年“健康饮茶，送茶入户”（少数民族发展任务）项目</t>
  </si>
  <si>
    <t>项目总投资：66.168万元
建设内容：为进一步做好推广低氟边销茶工作，倡导“健康饮茶”“送茶入户”，遏制饮茶型地氟病的蔓延，为全县约1.15万户监测户，发放饮用低氟茶，2公斤/户，30元/公斤。</t>
  </si>
  <si>
    <t>社会效益：通过实施低氟边销茶入户项目，确保困难群众喝得起、喝得到低氟边销茶，引导群众提高对饮茶型低氟病的防治意识，受益监测对象≥1.15万户，项目验收合格率100%。
群众满意度：受益群众满意度不低于95%。</t>
  </si>
  <si>
    <t>明确村庄产业、居住、生态等空间布局，避免盲目建设，如结合资源禀赋定位特色种植、乡村旅游等发展路径，助力乡村振兴精准落地。</t>
  </si>
  <si>
    <t>叶城县2026年第一批财政常态化帮扶资金项目前期统计表</t>
  </si>
  <si>
    <t>二级项目类别</t>
  </si>
  <si>
    <t>建设
性质</t>
  </si>
  <si>
    <t>建设地点</t>
  </si>
  <si>
    <t>建设内容</t>
  </si>
  <si>
    <t>总投资（万元）</t>
  </si>
  <si>
    <t>本次安排（万元）</t>
  </si>
  <si>
    <t>建设单位</t>
  </si>
  <si>
    <t>责任人</t>
  </si>
  <si>
    <t>主管单位</t>
  </si>
  <si>
    <t>衔接资金</t>
  </si>
  <si>
    <t>地方政府一般债券资金</t>
  </si>
  <si>
    <t>地县资金</t>
  </si>
  <si>
    <t>其他资金（社会资金、帮扶资金等）</t>
  </si>
  <si>
    <t>欠发达国有牧场</t>
  </si>
  <si>
    <t>yc2026031</t>
  </si>
  <si>
    <t>金森</t>
  </si>
  <si>
    <t>县水利局</t>
  </si>
  <si>
    <t>王平</t>
  </si>
  <si>
    <t>yc2026050</t>
  </si>
  <si>
    <t>县农业农村局</t>
  </si>
  <si>
    <t>张纯妮</t>
  </si>
  <si>
    <t>yc2026058</t>
  </si>
  <si>
    <t>县商工局</t>
  </si>
  <si>
    <t>周贤张</t>
  </si>
  <si>
    <t>县住建局</t>
  </si>
  <si>
    <t>辜永亮</t>
  </si>
  <si>
    <t>yc2026016</t>
  </si>
  <si>
    <r>
      <rPr>
        <sz val="28"/>
        <rFont val="方正仿宋_GBK"/>
        <charset val="134"/>
      </rPr>
      <t>项目总投资：400万元
建设内容：新建0.2-0.6m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/s防渗渠4.7公里及配套，约85万元/公里。</t>
    </r>
  </si>
  <si>
    <t>曾恭勤</t>
  </si>
  <si>
    <t>yc2026054</t>
  </si>
  <si>
    <t>付雷</t>
  </si>
  <si>
    <t>叶城县2026年巴仁乡核桃产业林果示范园建设项目</t>
  </si>
  <si>
    <t>巴仁乡1村、2村、7村、9村</t>
  </si>
  <si>
    <t>项目总投资：104万元
建设内容：实施核桃高产园1040亩，每亩补助1000元，其中修剪等专业化服务补助250元/亩,购买腐烂病（果腐抗)、蚜虫药剂(蚍虫啉）、红蜘蛛药剂（螨泰克）、青虫药剂（高效氯氰菊酯）等药剂及化肥等750元/亩。</t>
  </si>
  <si>
    <t>县核桃产业发展中心</t>
  </si>
  <si>
    <t>张丽萍</t>
  </si>
  <si>
    <t>县农业技术推广站</t>
  </si>
  <si>
    <t>吴勇</t>
  </si>
  <si>
    <t>基础设施配套</t>
  </si>
  <si>
    <t>赵振中</t>
  </si>
  <si>
    <t>yc2026028</t>
  </si>
  <si>
    <t>白杨镇15村、24村</t>
  </si>
  <si>
    <r>
      <rPr>
        <sz val="28"/>
        <rFont val="方正仿宋_GBK"/>
        <charset val="134"/>
      </rPr>
      <t>项目总投资：870万元
建设内容：新建0.2-0.8m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/s防渗渠10公里及配套。</t>
    </r>
  </si>
  <si>
    <t>王雪强</t>
  </si>
  <si>
    <t>叶城县2026年白杨镇种植业基地配套建设（二期）项目</t>
  </si>
  <si>
    <t>白杨镇13村、14村</t>
  </si>
  <si>
    <r>
      <rPr>
        <sz val="28"/>
        <rFont val="方正仿宋_GBK"/>
        <charset val="134"/>
      </rPr>
      <t>项目总投资：980万元，本次安排资金935万元
建设内容：新建0.2-1m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/s防渗渠11公里及配套。</t>
    </r>
  </si>
  <si>
    <t>白杨镇10村、12村、3村</t>
  </si>
  <si>
    <t>县交通局</t>
  </si>
  <si>
    <t>朱辽荣</t>
  </si>
  <si>
    <t>yc2026032</t>
  </si>
  <si>
    <t>武进邹</t>
  </si>
  <si>
    <t>yc2026044</t>
  </si>
  <si>
    <t>项目总投资：57万元
建设内容：石榴定植320亩，每亩1800元，其中10村200亩、11村120亩。</t>
  </si>
  <si>
    <t>县林业和草原局</t>
  </si>
  <si>
    <t>黄顺斌</t>
  </si>
  <si>
    <t>项目总投资：118万元
建设内容：为伯西热克镇11村脱水蔬菜加工配套蒸汽管道、隔断等附属设施。</t>
  </si>
  <si>
    <t>yc2026088</t>
  </si>
  <si>
    <t>项目总投资：300万元
建设内容：在伯西热克镇14村建设面积1300平方的标准化商铺，规划小超市、餐饮等商铺，满足基础消费与需求，同步配套完善水电等基础配套设施。</t>
  </si>
  <si>
    <t>县委组织部、县住建局</t>
  </si>
  <si>
    <t>姚永硕、辜永亮</t>
  </si>
  <si>
    <t>项目总投资：350万元。
建设内容：在伯西热克镇18村建设防沙苗木基地一座，培育温室大棚5座5000㎡，修建沉砂池1座，配套100亩地铺设管网及相关附属设施，培育种植防沙治沙苗木等。</t>
  </si>
  <si>
    <t>张未瀚</t>
  </si>
  <si>
    <t>扩建</t>
  </si>
  <si>
    <t>乌夏巴什镇、江格勒斯乡、宗朗乡、洛克乡、夏合甫乡、依提木孔镇</t>
  </si>
  <si>
    <t>西尔艾力·依比布拉</t>
  </si>
  <si>
    <t>yc2026017</t>
  </si>
  <si>
    <r>
      <rPr>
        <sz val="28"/>
        <rFont val="方正仿宋_GBK"/>
        <charset val="134"/>
      </rPr>
      <t>项目总投资：1331万元
建设内容：新建0.3-1m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/s防渗渠13.4公里及配套，约99.3万元/公里。</t>
    </r>
  </si>
  <si>
    <t>黄林</t>
  </si>
  <si>
    <t>yc2026087</t>
  </si>
  <si>
    <t>项目总投资：2200万元，本次安排资金780万元。
建设内容：新建商贸综合体，建筑面积7000平方米（包含沿街商铺、农副产品展销区、特色餐饮区、电商服务中心、创业孵化空间等），占地面积2000平方米；多功能集散广场占地面积2000平方米，并配套基础设施工程。</t>
  </si>
  <si>
    <t>yc2026098</t>
  </si>
  <si>
    <t>项目总投资：860万元
建设内容：对江格勒斯乡9村道路及人行道硬化40000㎡，改建桥梁1座，以及其他配套附属设施。</t>
  </si>
  <si>
    <t>陈传波</t>
  </si>
  <si>
    <t>县交通运输局</t>
  </si>
  <si>
    <t>县农业农村机械化发展服务中心</t>
  </si>
  <si>
    <t>朱大超</t>
  </si>
  <si>
    <r>
      <rPr>
        <sz val="28"/>
        <rFont val="方正仿宋_GBK"/>
        <charset val="134"/>
      </rPr>
      <t>项目总投资：565万元，本次安排资金430万元。
建设内容：在江格勒斯乡21村建设1.5万立方米沉砂池1座，配套85平方米泵房1座，建设0.5m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/s防渗渠1公里，200KW变压器1台，铺设管道3.61公里及相关附属设施。</t>
    </r>
  </si>
  <si>
    <t>yc2026101</t>
  </si>
  <si>
    <t>总投资：900万元
建设内容：对县域内乡村道路病害整治6万㎡及配套设施。</t>
  </si>
  <si>
    <t>yc2026124</t>
  </si>
  <si>
    <t>项目总投资1500万元
建设内容：资助对象为就读于中职、中专（成人中专）、技工、高职等接受职业教育的叶城县户籍脱贫户家庭子女（含监测帮扶对象家庭子女）的实施补助，每人补助3000元，享受学生5000人。</t>
  </si>
  <si>
    <t>梁虎</t>
  </si>
  <si>
    <t>yc2026109</t>
  </si>
  <si>
    <t>徐海军</t>
  </si>
  <si>
    <t>喀镇</t>
  </si>
  <si>
    <t>唐剑星</t>
  </si>
  <si>
    <t>yc2026034</t>
  </si>
  <si>
    <r>
      <rPr>
        <sz val="28"/>
        <rFont val="仿宋"/>
        <charset val="134"/>
      </rPr>
      <t>项目总投资：750万元
建设项目：新建蓄水沉砂池1座，预计蓄水池量1.6万m</t>
    </r>
    <r>
      <rPr>
        <sz val="28"/>
        <rFont val="宋体"/>
        <charset val="134"/>
      </rPr>
      <t>³</t>
    </r>
    <r>
      <rPr>
        <sz val="28"/>
        <rFont val="仿宋"/>
        <charset val="134"/>
      </rPr>
      <t>，配套建设4公里0.2-1m</t>
    </r>
    <r>
      <rPr>
        <sz val="28"/>
        <rFont val="宋体"/>
        <charset val="134"/>
      </rPr>
      <t>³</t>
    </r>
    <r>
      <rPr>
        <sz val="28"/>
        <rFont val="仿宋"/>
        <charset val="134"/>
      </rPr>
      <t>/s流量防渗渠及附属设施。</t>
    </r>
  </si>
  <si>
    <t>李鑫</t>
  </si>
  <si>
    <t>yc2026081</t>
  </si>
  <si>
    <t>西尔艾力·依比不拉</t>
  </si>
  <si>
    <t>yc2026046</t>
  </si>
  <si>
    <t>项目总投资：3000万元
建设内容：核桃蛀果害虫绿色防控25万亩，采购迷向丝（时效性6月以上，高效混合迷向），120元/亩。</t>
  </si>
  <si>
    <t>yc2026047</t>
  </si>
  <si>
    <t>项目总投资：1250万元
建设内容：对25万亩核桃人工及飞防两次共计50万亩次，服务成本4.5元/亩，资金225万元；飞防监理服务成本0.5元/亩，资金25万元；飞防药剂两种，每种药剂喷洒一遍，共计40元/亩，资金1000万元。</t>
  </si>
  <si>
    <t>yc2026015</t>
  </si>
  <si>
    <t>洛克乡2村、3村、4村、5村、7村、8村、9村、10村、11村、12村</t>
  </si>
  <si>
    <r>
      <rPr>
        <sz val="28"/>
        <rFont val="仿宋"/>
        <charset val="134"/>
      </rPr>
      <t>项目总投资：881.6万元
建设内容：新建0.6-1m</t>
    </r>
    <r>
      <rPr>
        <sz val="28"/>
        <rFont val="宋体"/>
        <charset val="134"/>
      </rPr>
      <t>³</t>
    </r>
    <r>
      <rPr>
        <sz val="28"/>
        <rFont val="仿宋"/>
        <charset val="134"/>
      </rPr>
      <t>/s防渗渠10公里及配套，88.16万元/公里。</t>
    </r>
  </si>
  <si>
    <t>张海龙</t>
  </si>
  <si>
    <t>yc2026035</t>
  </si>
  <si>
    <t>项目总投资：375万元
建设内容：新建蓄水池2座及其配套附属设施。</t>
  </si>
  <si>
    <t>洛克乡7村</t>
  </si>
  <si>
    <t>yc2026069</t>
  </si>
  <si>
    <t>yc2026107</t>
  </si>
  <si>
    <t>项目总投资：280万元
建设内容：道路硬化1.8万㎡，并配套相关附属设施。</t>
  </si>
  <si>
    <t>叶城县2026年洛克乡种植业基地（二期）配套建设项目</t>
  </si>
  <si>
    <r>
      <rPr>
        <sz val="28"/>
        <rFont val="方正仿宋_GBK"/>
        <charset val="134"/>
      </rPr>
      <t>项目总投资：384万元，本次安排资金375万元
建设内容：新建0.3-0.9m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/s防渗渠4.5公里及配套。</t>
    </r>
  </si>
  <si>
    <t>ycssmz202601</t>
  </si>
  <si>
    <t>叶城县2026年洛克乡种植业基地配套建设（少数民族发展任务）项目</t>
  </si>
  <si>
    <r>
      <rPr>
        <sz val="28"/>
        <rFont val="方正仿宋_GBK"/>
        <charset val="134"/>
      </rPr>
      <t>项目总投资：360万元，本次安排345万元
建设内容：新建0.6-1m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/s防渗渠4公里及配套，90万元/公里。</t>
    </r>
  </si>
  <si>
    <t>段涛伟</t>
  </si>
  <si>
    <t>yc2026014</t>
  </si>
  <si>
    <t>叶城县各乡镇</t>
  </si>
  <si>
    <t>项目总投资550.6万元
建设内容：为全县有贷款意愿的脱贫户、监测户实施小额贷款贴息补助。</t>
  </si>
  <si>
    <t>项目总投资：177万，本次安排资金100万元。
建设内容：新建蔬菜脱水生产加工车间1栋，建设面积913平方米，地上一层，并配套室外附属设施。</t>
  </si>
  <si>
    <t>yc2026022</t>
  </si>
  <si>
    <t>恰尔巴格镇2村、5村、6村、7村、8村、9村、10村、11村、12村</t>
  </si>
  <si>
    <r>
      <rPr>
        <sz val="28"/>
        <rFont val="方正仿宋_GBK"/>
        <charset val="134"/>
      </rPr>
      <t>项目总投资：400万元
建设内容：新建0.2-0.5m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/s防渗渠4.6公里及配套，约87万元/公里。</t>
    </r>
  </si>
  <si>
    <t>汪进飞</t>
  </si>
  <si>
    <t>yc2026055</t>
  </si>
  <si>
    <t>yc2026105</t>
  </si>
  <si>
    <t>恰尔巴格镇2村、5村、6村、7村、8村、9村、10村、11村、12村、15村</t>
  </si>
  <si>
    <t>yc2026092</t>
  </si>
  <si>
    <t>项目总投资：1276.8万元
建设内容：为608个临时性公益岗位进行补助，1750元/人/月。每个公益岗位就业人员就业时间不得超过6个月，参与就业人数不低于1216人。</t>
  </si>
  <si>
    <t>刘立魁</t>
  </si>
  <si>
    <t>县人社局</t>
  </si>
  <si>
    <t>项目总投资：300万元
建设内容：为1500名跨省稳定就业3个月以上务工人员发放一次性交通补助，每人不超过2000元。对黑龙江省、吉林省、辽宁省、广东省、海南省、广西壮族自治区、山东省、江苏省、安徽省、上海市、浙江省、江西省、福建省务工人员给予2000元的交通补助；对北京市、天津市、河北省、山西省、内蒙古自治区、河南省、湖北省、湖南省、重庆市、贵州省、四川省、云南省、西藏自治区、陕西省、甘肃省、青海省、宁夏回族自治区务工人员给予1800元的交通补助。</t>
  </si>
  <si>
    <t>项目总投资：736.2万元
建设内容：为7362名疆内跨地州市（含兵团）稳定就业3个月以上务工人员发放一次性交通补助，每人不超过1000元。对乌鲁木齐市、昌吉州、石河子市、塔城地区、阿勒泰地区、博尔塔拉蒙古自治州、伊犁州、吐鲁番市、哈密地区、克拉玛依市务工人员给予1000元的交通补助；对和田地区、克孜勒苏柯尔克孜自治州、阿克苏地区、巴音郭楞蒙古自治州务工人员给予800元的交通补助。</t>
  </si>
  <si>
    <t>yc2026018</t>
  </si>
  <si>
    <r>
      <rPr>
        <sz val="28"/>
        <rFont val="方正仿宋_GBK"/>
        <charset val="134"/>
      </rPr>
      <t>项目总投资：310万元
建设内容：新建0.2-0.6m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/s防渗渠4.3公里及配套，约72万元/公里。</t>
    </r>
  </si>
  <si>
    <t>王东</t>
  </si>
  <si>
    <t>铁提乡4村、5村、6村、8村</t>
  </si>
  <si>
    <t>县畜牧兽医站</t>
  </si>
  <si>
    <t>ycssmz202605</t>
  </si>
  <si>
    <t xml:space="preserve">项目总投资：66.168万元
项目建设内容：为全县11028户监测户，发放饮用低氟茶22056公斤，30元/公斤
</t>
  </si>
  <si>
    <t>yc2026026</t>
  </si>
  <si>
    <t>吐古其乡2村、3村、4村、5村、8村、9村、10村、12村、13村、15村、16村</t>
  </si>
  <si>
    <r>
      <rPr>
        <sz val="28"/>
        <rFont val="仿宋"/>
        <charset val="134"/>
      </rPr>
      <t>项目总投资:617万元
建设内容：新建0.2-0.8m</t>
    </r>
    <r>
      <rPr>
        <sz val="28"/>
        <rFont val="宋体"/>
        <charset val="134"/>
      </rPr>
      <t>³</t>
    </r>
    <r>
      <rPr>
        <sz val="28"/>
        <rFont val="仿宋"/>
        <charset val="134"/>
      </rPr>
      <t>/s防渗渠6.2公里及配套。</t>
    </r>
  </si>
  <si>
    <t>木合塔尔·麦合木提</t>
  </si>
  <si>
    <t>叶城县2026年吐古其乡核桃产业林果示范园建设项目</t>
  </si>
  <si>
    <t>吐古其乡2村、7村、9村、10村</t>
  </si>
  <si>
    <t>项目总投资：200万元
建设内容：实施核桃示范园2000亩。计划对示范园开展专业化管理，并对复合肥、尿素及病虫害药剂等物资进行补助，补助标准为每亩1000元。其中，专业化服务补助250元/亩，主要包括修剪、病虫害防治等；复合肥、尿素及病虫害药剂补助750元/亩。</t>
  </si>
  <si>
    <t>yc2026027</t>
  </si>
  <si>
    <r>
      <rPr>
        <sz val="28"/>
        <rFont val="方正仿宋_GBK"/>
        <charset val="134"/>
      </rPr>
      <t>项目总投资:1800万元
建设内容：新建0.2-1m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/s防渗渠19.4公里及配套附属设施，约92.8万元/公里。</t>
    </r>
  </si>
  <si>
    <t>李晓倩</t>
  </si>
  <si>
    <t>yc2026051</t>
  </si>
  <si>
    <r>
      <rPr>
        <sz val="28"/>
        <rFont val="方正仿宋_GBK"/>
        <charset val="134"/>
      </rPr>
      <t>项目总投资：550万元
建设内容：在乌吉热克乡18村渔业养殖区建设漂浮式养殖系统1套，直径6m养殖池48个，3900m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养殖水体，并配套电力附属设施。</t>
    </r>
  </si>
  <si>
    <t>yc2026057</t>
  </si>
  <si>
    <t>yc2026067</t>
  </si>
  <si>
    <t>yc2026033</t>
  </si>
  <si>
    <r>
      <rPr>
        <sz val="28"/>
        <rFont val="方正仿宋_GBK"/>
        <charset val="134"/>
      </rPr>
      <t>项目总投资：650万元
建设内容：改建土质引水渠道118m；新建梯形沉砂池1座；新建PVC-M输水管道（管径De160～De315）总长20.50km，PVC-M灌溉管道（管径De90）总长18.05km；布设De50PVC-M出地桩470个；新建200m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减压池2座；同步配套新建阀门井50座、排水井50座。</t>
    </r>
  </si>
  <si>
    <t>阿布都热合曼·阿布力米提</t>
  </si>
  <si>
    <t>yc2026099</t>
  </si>
  <si>
    <t>yc2026024</t>
  </si>
  <si>
    <t>夏合甫乡3村、5村、6村、7村、8村、9村、10村、14村、15村、18村</t>
  </si>
  <si>
    <r>
      <rPr>
        <sz val="28"/>
        <rFont val="方正仿宋_GBK"/>
        <charset val="134"/>
      </rPr>
      <t>项目总投资：1300万元
建设内容：新建0.2-1m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/s防渗渠15.3公里及配套，约85万元/公里。</t>
    </r>
  </si>
  <si>
    <t>王友川</t>
  </si>
  <si>
    <t>改建</t>
  </si>
  <si>
    <t>ycssmz202603</t>
  </si>
  <si>
    <t>叶城县2026年夏合甫乡种植业基地配套建设（少数民族发展任务）项目</t>
  </si>
  <si>
    <t>夏合甫乡1、2、5村</t>
  </si>
  <si>
    <r>
      <rPr>
        <sz val="28"/>
        <rFont val="方正仿宋_GBK"/>
        <charset val="134"/>
      </rPr>
      <t>项目总投资：585万元，本次安排521万元
建设内容：新建0.2-1m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/s防渗渠8.1公里及配套，90万元/公里。</t>
    </r>
  </si>
  <si>
    <t>yc2026019</t>
  </si>
  <si>
    <t>依力克其乡3村、6村、7村、8村、9村、11村、12村、14村</t>
  </si>
  <si>
    <r>
      <rPr>
        <sz val="28"/>
        <rFont val="仿宋"/>
        <charset val="134"/>
      </rPr>
      <t>项目总投资:1325万元
建设内容：新建0.2-1m</t>
    </r>
    <r>
      <rPr>
        <sz val="28"/>
        <rFont val="宋体"/>
        <charset val="134"/>
      </rPr>
      <t>³</t>
    </r>
    <r>
      <rPr>
        <sz val="28"/>
        <rFont val="仿宋"/>
        <charset val="134"/>
      </rPr>
      <t>/s防渗渠15公里及配套，约88.3万元/公里。</t>
    </r>
  </si>
  <si>
    <t>张兆海</t>
  </si>
  <si>
    <t>yc2026108</t>
  </si>
  <si>
    <t>依力克其乡1村、2村、3村、5村、6村、8村、9村、13村</t>
  </si>
  <si>
    <t>ycssmz202604</t>
  </si>
  <si>
    <t>叶城县2026年依力克其乡种植业基地配套建设（少数民族发展任务）项目</t>
  </si>
  <si>
    <t>依力克其乡17村</t>
  </si>
  <si>
    <r>
      <rPr>
        <sz val="28"/>
        <rFont val="方正仿宋_GBK"/>
        <charset val="134"/>
      </rPr>
      <t>项目总投资：252万元，本次安排230.833713万元
建设内容：新建0.2-1m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/s防渗渠2.8公里及配套，90万元/公里。</t>
    </r>
  </si>
  <si>
    <t>yc2026029</t>
  </si>
  <si>
    <r>
      <rPr>
        <sz val="28"/>
        <rFont val="方正仿宋_GBK"/>
        <charset val="134"/>
      </rPr>
      <t>项目总投资：400万元
建设内容：新建0.3-1m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/s防渗渠4.6公里及配套，约87万元/公里。</t>
    </r>
  </si>
  <si>
    <t>王英</t>
  </si>
  <si>
    <t>中城区(棋盘乡)萨木其13村</t>
  </si>
  <si>
    <t>田坤鹏</t>
  </si>
  <si>
    <t>yc2026049</t>
  </si>
  <si>
    <t>yc2026127</t>
  </si>
  <si>
    <t>项目总投资：700万元
建设内容：为50个村编制村庄规划，每个村费用14万元，其中：吐古其乡7个村、依提木孔镇10个村、乌吉热克乡11个村、伯西热克镇9个村、夏合甫乡13个村。</t>
  </si>
  <si>
    <t>李小虎</t>
  </si>
  <si>
    <t>吴维强</t>
  </si>
  <si>
    <t>yc2026061</t>
  </si>
  <si>
    <t>yc2026078</t>
  </si>
  <si>
    <t>项目总投资：380万元
建设内容：新建肉羊养殖小区1座，建设养殖棚圈3栋、每栋棚圈800㎡，建设内部道路2.6公里、防疫诊疗室、青贮窖、饲草料加工棚、水电路等附属设施，购置投料车、取料机、粪污运输车等设备。</t>
  </si>
  <si>
    <t>ycssmz202602</t>
  </si>
  <si>
    <t>叶城县2026年宗朗乡种植业基地配套建设（少数民族发展任务）项目</t>
  </si>
  <si>
    <r>
      <rPr>
        <sz val="28"/>
        <rFont val="方正仿宋_GBK"/>
        <charset val="134"/>
      </rPr>
      <t>项目总投资：360万元，本次安排345万元
建设内容：新建0.2-1m</t>
    </r>
    <r>
      <rPr>
        <sz val="28"/>
        <rFont val="宋体"/>
        <charset val="134"/>
      </rPr>
      <t>³</t>
    </r>
    <r>
      <rPr>
        <sz val="28"/>
        <rFont val="方正仿宋_GBK"/>
        <charset val="134"/>
      </rPr>
      <t>/s防渗渠4公里及配套，90万元/公里。</t>
    </r>
  </si>
  <si>
    <t>村庄规划编制（含修编）补助</t>
  </si>
  <si>
    <t>公共服务岗位</t>
  </si>
  <si>
    <t>农村危房改造等农房改造</t>
  </si>
  <si>
    <t>少数民族特色村寨建设项目</t>
  </si>
  <si>
    <t>生产奖补、劳务补助等</t>
  </si>
  <si>
    <t>“一站式”社区综合服务设施建设</t>
  </si>
  <si>
    <t>帮扶车间（特色手工基地）建设</t>
  </si>
  <si>
    <t>产业路、资源路、旅游路建设</t>
  </si>
  <si>
    <t>林草基地建设</t>
  </si>
  <si>
    <t>技能培训</t>
  </si>
  <si>
    <t>以工代训</t>
  </si>
  <si>
    <t>农村电网建设（通生产、生活用电、提高综合电压和供电可靠性）</t>
  </si>
  <si>
    <t>光伏电站建设</t>
  </si>
  <si>
    <t>创业培训</t>
  </si>
  <si>
    <t>数字乡村建设（信息通信基础设施建设、数字化、智能化建设等）</t>
  </si>
  <si>
    <t>农村清洁能源设施建设（燃气、户用光伏、风电、水电、农村生物质能源、北方地区清洁取暖等）</t>
  </si>
  <si>
    <t>乡村工匠培育培训</t>
  </si>
  <si>
    <t>农业农村基础设施中长期贷款贴息</t>
  </si>
  <si>
    <t>乡村工匠大师工作室</t>
  </si>
  <si>
    <t>农村卫生厕所改造（户用、公共厕所）</t>
  </si>
  <si>
    <t>品牌打造和展销平台</t>
  </si>
  <si>
    <t>乡村工匠传习所</t>
  </si>
  <si>
    <t>小型农田水利设施建设</t>
  </si>
  <si>
    <t>村容村貌提升</t>
  </si>
  <si>
    <t>智慧农业</t>
  </si>
  <si>
    <t>学校建设或改造（含幼儿园）</t>
  </si>
  <si>
    <t>村卫生室标准化建设</t>
  </si>
  <si>
    <t>人才培养</t>
  </si>
  <si>
    <t>农村养老设施建设（养老院、幸福院、日间照料中心等）</t>
  </si>
  <si>
    <t>公共照明设施</t>
  </si>
  <si>
    <t>开展县乡村公共服务一体化示范创建</t>
  </si>
  <si>
    <t>小额信贷风险补偿金</t>
  </si>
  <si>
    <t>其他（便民综合服务设施、文化活动广场、体育设施、村级客运站、农村公益性殡葬设施建设等）</t>
  </si>
  <si>
    <t>特色产业保险保费补助</t>
  </si>
  <si>
    <t>新型经营主体贷款贴息</t>
  </si>
  <si>
    <t>防贫保险（基金）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</si>
</sst>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177" formatCode="0.00_ "/>
    <numFmt numFmtId="178" formatCode="0;[Red]0"/>
  </numFmts>
  <fonts count="50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name val="方正小标宋_GBK"/>
      <charset val="134"/>
    </font>
    <font>
      <sz val="26"/>
      <name val="方正小标宋_GBK"/>
      <charset val="134"/>
    </font>
    <font>
      <b/>
      <sz val="26"/>
      <name val="宋体"/>
      <charset val="134"/>
    </font>
    <font>
      <b/>
      <sz val="28"/>
      <name val="方正仿宋_GBK"/>
      <charset val="134"/>
    </font>
    <font>
      <sz val="28"/>
      <name val="方正仿宋_GBK"/>
      <charset val="134"/>
    </font>
    <font>
      <sz val="11"/>
      <name val="宋体"/>
      <charset val="134"/>
    </font>
    <font>
      <sz val="14"/>
      <name val="宋体"/>
      <charset val="134"/>
    </font>
    <font>
      <sz val="12"/>
      <name val="等线"/>
      <charset val="134"/>
      <scheme val="minor"/>
    </font>
    <font>
      <b/>
      <sz val="36"/>
      <name val="方正小标宋_GBK"/>
      <charset val="134"/>
    </font>
    <font>
      <sz val="26"/>
      <name val="方正仿宋_GBK"/>
      <charset val="134"/>
    </font>
    <font>
      <b/>
      <sz val="26"/>
      <name val="黑体"/>
      <charset val="134"/>
    </font>
    <font>
      <sz val="28"/>
      <name val="仿宋"/>
      <charset val="134"/>
    </font>
    <font>
      <sz val="12"/>
      <name val="方正仿宋_GBK"/>
      <charset val="134"/>
    </font>
    <font>
      <sz val="11"/>
      <name val="方正小标宋_GBK"/>
      <charset val="134"/>
    </font>
    <font>
      <b/>
      <sz val="12"/>
      <name val="黑体"/>
      <charset val="134"/>
    </font>
    <font>
      <b/>
      <sz val="14"/>
      <name val="仿宋"/>
      <charset val="134"/>
    </font>
    <font>
      <sz val="14"/>
      <name val="方正仿宋_GB2312"/>
      <charset val="134"/>
    </font>
    <font>
      <sz val="36"/>
      <name val="方正小标宋_GBK"/>
      <charset val="134"/>
    </font>
    <font>
      <sz val="16"/>
      <name val="方正小标宋_GBK"/>
      <charset val="134"/>
    </font>
    <font>
      <b/>
      <sz val="14"/>
      <name val="方正仿宋_GB2312"/>
      <charset val="134"/>
    </font>
    <font>
      <sz val="14"/>
      <name val="方正小标宋_GBK"/>
      <charset val="134"/>
    </font>
    <font>
      <b/>
      <sz val="14"/>
      <name val="黑体"/>
      <charset val="134"/>
    </font>
    <font>
      <b/>
      <sz val="16"/>
      <name val="方正仿宋_GBK"/>
      <charset val="134"/>
    </font>
    <font>
      <sz val="12"/>
      <name val="仿宋"/>
      <charset val="134"/>
    </font>
    <font>
      <b/>
      <sz val="12"/>
      <name val="方正仿宋_GBK"/>
      <charset val="134"/>
    </font>
    <font>
      <sz val="11"/>
      <color theme="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0"/>
      <color theme="10"/>
      <name val="等线"/>
      <charset val="134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28"/>
      <name val="宋体"/>
      <charset val="134"/>
    </font>
    <font>
      <sz val="12"/>
      <name val="宋体"/>
      <charset val="134"/>
    </font>
    <font>
      <sz val="12"/>
      <name val="方正仿宋_GBK"/>
      <charset val="0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1" fillId="0" borderId="0" applyFont="0" applyFill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44" fillId="29" borderId="11" applyNumberFormat="0" applyAlignment="0" applyProtection="0">
      <alignment vertical="center"/>
    </xf>
    <xf numFmtId="44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1" fillId="19" borderId="12" applyNumberFormat="0" applyFont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45" fillId="18" borderId="14" applyNumberFormat="0" applyAlignment="0" applyProtection="0">
      <alignment vertical="center"/>
    </xf>
    <xf numFmtId="0" fontId="36" fillId="18" borderId="11" applyNumberFormat="0" applyAlignment="0" applyProtection="0">
      <alignment vertical="center"/>
    </xf>
    <xf numFmtId="0" fontId="35" fillId="14" borderId="10" applyNumberFormat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NumberFormat="1" applyFont="1" applyFill="1" applyAlignment="1">
      <alignment horizontal="center" wrapText="1"/>
    </xf>
    <xf numFmtId="177" fontId="7" fillId="0" borderId="0" xfId="0" applyNumberFormat="1" applyFont="1" applyFill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10" fillId="0" borderId="0" xfId="0" applyNumberFormat="1" applyFont="1" applyFill="1" applyAlignment="1">
      <alignment horizontal="center" vertical="center"/>
    </xf>
    <xf numFmtId="0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77" fontId="12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5" fillId="0" borderId="1" xfId="1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5" fillId="0" borderId="0" xfId="0" applyFont="1" applyFill="1">
      <alignment vertical="center"/>
    </xf>
    <xf numFmtId="0" fontId="16" fillId="0" borderId="0" xfId="0" applyFont="1" applyFill="1">
      <alignment vertical="center"/>
    </xf>
    <xf numFmtId="0" fontId="17" fillId="3" borderId="0" xfId="0" applyFont="1" applyFill="1">
      <alignment vertical="center"/>
    </xf>
    <xf numFmtId="0" fontId="17" fillId="3" borderId="0" xfId="0" applyFont="1" applyFill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wrapText="1"/>
    </xf>
    <xf numFmtId="0" fontId="7" fillId="0" borderId="0" xfId="0" applyFont="1" applyFill="1" applyAlignment="1">
      <alignment horizontal="left" wrapText="1"/>
    </xf>
    <xf numFmtId="177" fontId="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9" fillId="0" borderId="0" xfId="0" applyFont="1" applyFill="1">
      <alignment vertical="center"/>
    </xf>
    <xf numFmtId="10" fontId="9" fillId="0" borderId="0" xfId="0" applyNumberFormat="1" applyFont="1" applyFill="1">
      <alignment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16" fillId="0" borderId="5" xfId="0" applyFont="1" applyFill="1" applyBorder="1" applyAlignment="1" applyProtection="1">
      <alignment horizontal="center" vertical="center" wrapText="1"/>
    </xf>
    <xf numFmtId="49" fontId="16" fillId="0" borderId="5" xfId="0" applyNumberFormat="1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 applyProtection="1">
      <alignment horizontal="center" vertical="center" wrapText="1"/>
    </xf>
    <xf numFmtId="49" fontId="16" fillId="0" borderId="6" xfId="0" applyNumberFormat="1" applyFont="1" applyFill="1" applyBorder="1" applyAlignment="1" applyProtection="1">
      <alignment horizontal="center" vertical="center" wrapText="1"/>
    </xf>
    <xf numFmtId="0" fontId="16" fillId="0" borderId="7" xfId="0" applyFont="1" applyFill="1" applyBorder="1" applyAlignment="1" applyProtection="1">
      <alignment horizontal="center" vertical="center" wrapText="1"/>
    </xf>
    <xf numFmtId="49" fontId="16" fillId="0" borderId="7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 applyProtection="1">
      <alignment horizontal="center" vertical="center" wrapText="1"/>
    </xf>
    <xf numFmtId="49" fontId="17" fillId="3" borderId="1" xfId="0" applyNumberFormat="1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 applyProtection="1">
      <alignment vertical="center" wrapText="1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7" fillId="3" borderId="2" xfId="0" applyFont="1" applyFill="1" applyBorder="1" applyAlignment="1" applyProtection="1">
      <alignment horizontal="center" vertical="center" wrapText="1"/>
    </xf>
    <xf numFmtId="0" fontId="17" fillId="3" borderId="3" xfId="0" applyFont="1" applyFill="1" applyBorder="1" applyAlignment="1" applyProtection="1">
      <alignment horizontal="center" vertical="center" wrapText="1"/>
    </xf>
    <xf numFmtId="0" fontId="17" fillId="3" borderId="4" xfId="0" applyFont="1" applyFill="1" applyBorder="1" applyAlignment="1" applyProtection="1">
      <alignment horizontal="center" vertical="center" wrapText="1"/>
    </xf>
    <xf numFmtId="176" fontId="21" fillId="3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 applyProtection="1">
      <alignment horizontal="left" vertical="center" wrapText="1"/>
    </xf>
    <xf numFmtId="177" fontId="17" fillId="3" borderId="1" xfId="0" applyNumberFormat="1" applyFont="1" applyFill="1" applyBorder="1" applyAlignment="1" applyProtection="1">
      <alignment horizontal="center" vertical="center" wrapText="1"/>
    </xf>
    <xf numFmtId="177" fontId="22" fillId="0" borderId="0" xfId="0" applyNumberFormat="1" applyFont="1" applyFill="1" applyAlignment="1">
      <alignment horizontal="center" vertical="center"/>
    </xf>
    <xf numFmtId="177" fontId="19" fillId="0" borderId="0" xfId="0" applyNumberFormat="1" applyFont="1" applyFill="1" applyAlignment="1">
      <alignment horizontal="center" vertical="center"/>
    </xf>
    <xf numFmtId="177" fontId="22" fillId="0" borderId="0" xfId="0" applyNumberFormat="1" applyFont="1" applyFill="1" applyAlignment="1">
      <alignment horizontal="right" vertical="center"/>
    </xf>
    <xf numFmtId="177" fontId="20" fillId="0" borderId="0" xfId="0" applyNumberFormat="1" applyFont="1" applyFill="1" applyAlignment="1">
      <alignment horizontal="right" vertical="center"/>
    </xf>
    <xf numFmtId="177" fontId="23" fillId="0" borderId="5" xfId="0" applyNumberFormat="1" applyFont="1" applyFill="1" applyBorder="1" applyAlignment="1" applyProtection="1">
      <alignment horizontal="center" vertical="center" wrapText="1"/>
    </xf>
    <xf numFmtId="177" fontId="16" fillId="0" borderId="1" xfId="0" applyNumberFormat="1" applyFont="1" applyFill="1" applyBorder="1" applyAlignment="1" applyProtection="1">
      <alignment horizontal="center" vertical="center" wrapText="1"/>
    </xf>
    <xf numFmtId="177" fontId="23" fillId="0" borderId="6" xfId="0" applyNumberFormat="1" applyFont="1" applyFill="1" applyBorder="1" applyAlignment="1" applyProtection="1">
      <alignment horizontal="center" vertical="center" wrapText="1"/>
    </xf>
    <xf numFmtId="177" fontId="16" fillId="0" borderId="5" xfId="0" applyNumberFormat="1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177" fontId="23" fillId="0" borderId="7" xfId="0" applyNumberFormat="1" applyFont="1" applyFill="1" applyBorder="1" applyAlignment="1" applyProtection="1">
      <alignment horizontal="center" vertical="center" wrapText="1"/>
    </xf>
    <xf numFmtId="177" fontId="16" fillId="0" borderId="7" xfId="0" applyNumberFormat="1" applyFont="1" applyFill="1" applyBorder="1" applyAlignment="1" applyProtection="1">
      <alignment horizontal="center" vertical="center" wrapText="1"/>
    </xf>
    <xf numFmtId="177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 applyProtection="1">
      <alignment horizontal="left" vertical="center" wrapText="1"/>
    </xf>
    <xf numFmtId="31" fontId="17" fillId="3" borderId="1" xfId="0" applyNumberFormat="1" applyFont="1" applyFill="1" applyBorder="1" applyAlignment="1" applyProtection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177" fontId="20" fillId="0" borderId="0" xfId="0" applyNumberFormat="1" applyFont="1" applyFill="1" applyAlignment="1">
      <alignment horizontal="center" vertical="center"/>
    </xf>
    <xf numFmtId="177" fontId="16" fillId="0" borderId="6" xfId="0" applyNumberFormat="1" applyFont="1" applyFill="1" applyBorder="1" applyAlignment="1" applyProtection="1">
      <alignment horizontal="center" vertical="center" wrapText="1"/>
    </xf>
    <xf numFmtId="0" fontId="23" fillId="3" borderId="1" xfId="0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center"/>
    </xf>
    <xf numFmtId="177" fontId="18" fillId="0" borderId="0" xfId="0" applyNumberFormat="1" applyFont="1" applyFill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 applyProtection="1">
      <alignment horizontal="left" vertical="center" wrapText="1"/>
    </xf>
    <xf numFmtId="0" fontId="17" fillId="3" borderId="1" xfId="0" applyFont="1" applyFill="1" applyBorder="1">
      <alignment vertical="center"/>
    </xf>
    <xf numFmtId="0" fontId="17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7" fontId="14" fillId="0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10" fontId="15" fillId="0" borderId="0" xfId="11" applyNumberFormat="1" applyFont="1" applyFill="1">
      <alignment vertical="center"/>
    </xf>
    <xf numFmtId="10" fontId="16" fillId="0" borderId="1" xfId="11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10" fontId="24" fillId="0" borderId="1" xfId="11" applyNumberFormat="1" applyFont="1" applyFill="1" applyBorder="1" applyAlignment="1">
      <alignment horizontal="center" vertical="center" wrapText="1"/>
    </xf>
    <xf numFmtId="10" fontId="17" fillId="3" borderId="1" xfId="11" applyNumberFormat="1" applyFont="1" applyFill="1" applyBorder="1">
      <alignment vertical="center"/>
    </xf>
    <xf numFmtId="10" fontId="17" fillId="0" borderId="1" xfId="11" applyNumberFormat="1" applyFont="1" applyFill="1" applyBorder="1" applyAlignment="1">
      <alignment horizontal="center" vertical="center"/>
    </xf>
    <xf numFmtId="10" fontId="14" fillId="0" borderId="1" xfId="0" applyNumberFormat="1" applyFont="1" applyFill="1" applyBorder="1" applyAlignment="1">
      <alignment horizontal="center" vertical="center" wrapText="1"/>
    </xf>
    <xf numFmtId="0" fontId="14" fillId="0" borderId="1" xfId="11" applyNumberFormat="1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10" fontId="14" fillId="0" borderId="1" xfId="11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21" fillId="3" borderId="1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 applyProtection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 applyProtection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left" vertical="center" wrapText="1"/>
    </xf>
    <xf numFmtId="177" fontId="14" fillId="0" borderId="5" xfId="0" applyNumberFormat="1" applyFont="1" applyFill="1" applyBorder="1" applyAlignment="1" applyProtection="1">
      <alignment horizontal="center" vertical="center" wrapText="1"/>
    </xf>
    <xf numFmtId="0" fontId="14" fillId="0" borderId="5" xfId="0" applyNumberFormat="1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left" vertical="center" wrapText="1"/>
    </xf>
    <xf numFmtId="10" fontId="9" fillId="0" borderId="0" xfId="11" applyNumberFormat="1" applyFont="1" applyFill="1">
      <alignment vertical="center"/>
    </xf>
    <xf numFmtId="0" fontId="17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26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left" wrapText="1"/>
    </xf>
    <xf numFmtId="176" fontId="19" fillId="0" borderId="0" xfId="0" applyNumberFormat="1" applyFont="1" applyFill="1" applyAlignment="1">
      <alignment horizontal="left" vertical="center"/>
    </xf>
    <xf numFmtId="176" fontId="16" fillId="0" borderId="5" xfId="0" applyNumberFormat="1" applyFont="1" applyFill="1" applyBorder="1" applyAlignment="1" applyProtection="1">
      <alignment horizontal="center" vertical="center" wrapText="1"/>
    </xf>
    <xf numFmtId="176" fontId="16" fillId="0" borderId="6" xfId="0" applyNumberFormat="1" applyFont="1" applyFill="1" applyBorder="1" applyAlignment="1" applyProtection="1">
      <alignment horizontal="center" vertical="center" wrapText="1"/>
    </xf>
    <xf numFmtId="176" fontId="16" fillId="0" borderId="7" xfId="0" applyNumberFormat="1" applyFont="1" applyFill="1" applyBorder="1" applyAlignment="1" applyProtection="1">
      <alignment horizontal="center" vertical="center" wrapText="1"/>
    </xf>
    <xf numFmtId="0" fontId="17" fillId="4" borderId="1" xfId="0" applyFont="1" applyFill="1" applyBorder="1" applyAlignment="1" applyProtection="1">
      <alignment horizontal="center" vertical="center" wrapText="1"/>
    </xf>
    <xf numFmtId="49" fontId="17" fillId="4" borderId="1" xfId="0" applyNumberFormat="1" applyFont="1" applyFill="1" applyBorder="1" applyAlignment="1" applyProtection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</xf>
    <xf numFmtId="176" fontId="21" fillId="4" borderId="1" xfId="0" applyNumberFormat="1" applyFont="1" applyFill="1" applyBorder="1" applyAlignment="1" applyProtection="1">
      <alignment horizontal="center" vertical="center" wrapText="1"/>
    </xf>
    <xf numFmtId="0" fontId="17" fillId="4" borderId="1" xfId="0" applyFont="1" applyFill="1" applyBorder="1" applyAlignment="1" applyProtection="1">
      <alignment vertical="center" wrapText="1"/>
    </xf>
    <xf numFmtId="176" fontId="17" fillId="4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Font="1" applyFill="1" applyBorder="1" applyAlignment="1" applyProtection="1">
      <alignment horizontal="center" vertical="center" wrapText="1"/>
    </xf>
    <xf numFmtId="0" fontId="17" fillId="4" borderId="2" xfId="0" applyFont="1" applyFill="1" applyBorder="1" applyAlignment="1" applyProtection="1">
      <alignment horizontal="center" vertical="center" wrapText="1"/>
    </xf>
    <xf numFmtId="0" fontId="17" fillId="4" borderId="3" xfId="0" applyFont="1" applyFill="1" applyBorder="1" applyAlignment="1" applyProtection="1">
      <alignment horizontal="center" vertical="center" wrapText="1"/>
    </xf>
    <xf numFmtId="0" fontId="17" fillId="4" borderId="4" xfId="0" applyFont="1" applyFill="1" applyBorder="1" applyAlignment="1" applyProtection="1">
      <alignment horizontal="center" vertical="center" wrapText="1"/>
    </xf>
    <xf numFmtId="177" fontId="17" fillId="4" borderId="1" xfId="0" applyNumberFormat="1" applyFont="1" applyFill="1" applyBorder="1" applyAlignment="1" applyProtection="1">
      <alignment horizontal="center" vertical="center" wrapText="1"/>
    </xf>
    <xf numFmtId="0" fontId="17" fillId="4" borderId="1" xfId="0" applyFont="1" applyFill="1" applyBorder="1" applyAlignment="1" applyProtection="1">
      <alignment horizontal="left" vertical="center" wrapText="1"/>
    </xf>
    <xf numFmtId="31" fontId="17" fillId="4" borderId="1" xfId="0" applyNumberFormat="1" applyFont="1" applyFill="1" applyBorder="1" applyAlignment="1" applyProtection="1">
      <alignment horizontal="center" vertical="center" wrapText="1"/>
    </xf>
    <xf numFmtId="0" fontId="17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 applyProtection="1">
      <alignment horizontal="center" vertical="center" wrapText="1"/>
    </xf>
    <xf numFmtId="176" fontId="14" fillId="0" borderId="1" xfId="0" applyNumberFormat="1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/>
    </xf>
    <xf numFmtId="0" fontId="14" fillId="0" borderId="5" xfId="0" applyNumberFormat="1" applyFont="1" applyFill="1" applyBorder="1" applyAlignment="1" applyProtection="1">
      <alignment horizontal="left" vertical="center" wrapText="1"/>
    </xf>
    <xf numFmtId="178" fontId="21" fillId="4" borderId="1" xfId="0" applyNumberFormat="1" applyFont="1" applyFill="1" applyBorder="1" applyAlignment="1" applyProtection="1">
      <alignment horizontal="center" vertical="center" wrapText="1"/>
    </xf>
    <xf numFmtId="0" fontId="21" fillId="4" borderId="1" xfId="0" applyNumberFormat="1" applyFont="1" applyFill="1" applyBorder="1" applyAlignment="1" applyProtection="1">
      <alignment horizontal="center" vertical="center" wrapText="1"/>
    </xf>
    <xf numFmtId="176" fontId="21" fillId="4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10160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189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166</xdr:row>
      <xdr:rowOff>0</xdr:rowOff>
    </xdr:from>
    <xdr:to>
      <xdr:col>7</xdr:col>
      <xdr:colOff>9525</xdr:colOff>
      <xdr:row>166</xdr:row>
      <xdr:rowOff>10160</xdr:rowOff>
    </xdr:to>
    <xdr:pic>
      <xdr:nvPicPr>
        <xdr:cNvPr id="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2119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9525</xdr:colOff>
      <xdr:row>0</xdr:row>
      <xdr:rowOff>10160</xdr:rowOff>
    </xdr:to>
    <xdr:pic>
      <xdr:nvPicPr>
        <xdr:cNvPr id="2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10160</xdr:rowOff>
    </xdr:to>
    <xdr:pic>
      <xdr:nvPicPr>
        <xdr:cNvPr id="3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52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9525</xdr:colOff>
      <xdr:row>2</xdr:row>
      <xdr:rowOff>10160</xdr:rowOff>
    </xdr:to>
    <xdr:pic>
      <xdr:nvPicPr>
        <xdr:cNvPr id="5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89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10160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3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10160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20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9525</xdr:colOff>
      <xdr:row>3</xdr:row>
      <xdr:rowOff>10160</xdr:rowOff>
    </xdr:to>
    <xdr:pic>
      <xdr:nvPicPr>
        <xdr:cNvPr id="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04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9525</xdr:colOff>
      <xdr:row>1</xdr:row>
      <xdr:rowOff>10160</xdr:rowOff>
    </xdr:to>
    <xdr:pic>
      <xdr:nvPicPr>
        <xdr:cNvPr id="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95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7620</xdr:colOff>
      <xdr:row>105</xdr:row>
      <xdr:rowOff>9525</xdr:rowOff>
    </xdr:to>
    <xdr:pic>
      <xdr:nvPicPr>
        <xdr:cNvPr id="2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30471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192</xdr:row>
      <xdr:rowOff>0</xdr:rowOff>
    </xdr:from>
    <xdr:to>
      <xdr:col>6</xdr:col>
      <xdr:colOff>9525</xdr:colOff>
      <xdr:row>192</xdr:row>
      <xdr:rowOff>10160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231571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10160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980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727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10160</xdr:rowOff>
    </xdr:to>
    <xdr:pic>
      <xdr:nvPicPr>
        <xdr:cNvPr id="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93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10160</xdr:rowOff>
    </xdr:to>
    <xdr:pic>
      <xdr:nvPicPr>
        <xdr:cNvPr id="7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727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10160</xdr:rowOff>
    </xdr:to>
    <xdr:pic>
      <xdr:nvPicPr>
        <xdr:cNvPr id="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65017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10160</xdr:rowOff>
    </xdr:to>
    <xdr:pic>
      <xdr:nvPicPr>
        <xdr:cNvPr id="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9639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10160</xdr:rowOff>
    </xdr:to>
    <xdr:pic>
      <xdr:nvPicPr>
        <xdr:cNvPr id="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030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10160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239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10160</xdr:rowOff>
    </xdr:to>
    <xdr:pic>
      <xdr:nvPicPr>
        <xdr:cNvPr id="13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0972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10160</xdr:rowOff>
    </xdr:to>
    <xdr:pic>
      <xdr:nvPicPr>
        <xdr:cNvPr id="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331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10160</xdr:rowOff>
    </xdr:to>
    <xdr:pic>
      <xdr:nvPicPr>
        <xdr:cNvPr id="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198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10160</xdr:rowOff>
    </xdr:to>
    <xdr:pic>
      <xdr:nvPicPr>
        <xdr:cNvPr id="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538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9525</xdr:colOff>
      <xdr:row>20</xdr:row>
      <xdr:rowOff>10160</xdr:rowOff>
    </xdr:to>
    <xdr:pic>
      <xdr:nvPicPr>
        <xdr:cNvPr id="1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443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10160</xdr:rowOff>
    </xdr:to>
    <xdr:pic>
      <xdr:nvPicPr>
        <xdr:cNvPr id="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5142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10160</xdr:rowOff>
    </xdr:to>
    <xdr:pic>
      <xdr:nvPicPr>
        <xdr:cNvPr id="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3010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10160</xdr:rowOff>
    </xdr:to>
    <xdr:pic>
      <xdr:nvPicPr>
        <xdr:cNvPr id="2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998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10160</xdr:rowOff>
    </xdr:to>
    <xdr:pic>
      <xdr:nvPicPr>
        <xdr:cNvPr id="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77952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9525</xdr:colOff>
      <xdr:row>63</xdr:row>
      <xdr:rowOff>10160</xdr:rowOff>
    </xdr:to>
    <xdr:pic>
      <xdr:nvPicPr>
        <xdr:cNvPr id="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9973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10160</xdr:rowOff>
    </xdr:to>
    <xdr:pic>
      <xdr:nvPicPr>
        <xdr:cNvPr id="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1353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9525</xdr:colOff>
      <xdr:row>60</xdr:row>
      <xdr:rowOff>10160</xdr:rowOff>
    </xdr:to>
    <xdr:pic>
      <xdr:nvPicPr>
        <xdr:cNvPr id="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43985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9525</xdr:colOff>
      <xdr:row>68</xdr:row>
      <xdr:rowOff>10160</xdr:rowOff>
    </xdr:to>
    <xdr:pic>
      <xdr:nvPicPr>
        <xdr:cNvPr id="6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78552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10160</xdr:rowOff>
    </xdr:to>
    <xdr:pic>
      <xdr:nvPicPr>
        <xdr:cNvPr id="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2628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9525</xdr:colOff>
      <xdr:row>49</xdr:row>
      <xdr:rowOff>10160</xdr:rowOff>
    </xdr:to>
    <xdr:pic>
      <xdr:nvPicPr>
        <xdr:cNvPr id="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1828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78</xdr:row>
      <xdr:rowOff>0</xdr:rowOff>
    </xdr:from>
    <xdr:to>
      <xdr:col>7</xdr:col>
      <xdr:colOff>9525</xdr:colOff>
      <xdr:row>78</xdr:row>
      <xdr:rowOff>10160</xdr:rowOff>
    </xdr:to>
    <xdr:pic>
      <xdr:nvPicPr>
        <xdr:cNvPr id="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7982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9525</xdr:colOff>
      <xdr:row>61</xdr:row>
      <xdr:rowOff>10160</xdr:rowOff>
    </xdr:to>
    <xdr:pic>
      <xdr:nvPicPr>
        <xdr:cNvPr id="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6659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9525</xdr:colOff>
      <xdr:row>79</xdr:row>
      <xdr:rowOff>10160</xdr:rowOff>
    </xdr:to>
    <xdr:pic>
      <xdr:nvPicPr>
        <xdr:cNvPr id="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8982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7</xdr:col>
      <xdr:colOff>9525</xdr:colOff>
      <xdr:row>77</xdr:row>
      <xdr:rowOff>10160</xdr:rowOff>
    </xdr:to>
    <xdr:pic>
      <xdr:nvPicPr>
        <xdr:cNvPr id="7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71823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51</xdr:row>
      <xdr:rowOff>0</xdr:rowOff>
    </xdr:from>
    <xdr:to>
      <xdr:col>7</xdr:col>
      <xdr:colOff>9525</xdr:colOff>
      <xdr:row>51</xdr:row>
      <xdr:rowOff>10160</xdr:rowOff>
    </xdr:to>
    <xdr:pic>
      <xdr:nvPicPr>
        <xdr:cNvPr id="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3860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9525</xdr:colOff>
      <xdr:row>66</xdr:row>
      <xdr:rowOff>10160</xdr:rowOff>
    </xdr:to>
    <xdr:pic>
      <xdr:nvPicPr>
        <xdr:cNvPr id="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76152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76</xdr:row>
      <xdr:rowOff>0</xdr:rowOff>
    </xdr:from>
    <xdr:to>
      <xdr:col>7</xdr:col>
      <xdr:colOff>9525</xdr:colOff>
      <xdr:row>76</xdr:row>
      <xdr:rowOff>10160</xdr:rowOff>
    </xdr:to>
    <xdr:pic>
      <xdr:nvPicPr>
        <xdr:cNvPr id="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6382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9525</xdr:colOff>
      <xdr:row>59</xdr:row>
      <xdr:rowOff>10160</xdr:rowOff>
    </xdr:to>
    <xdr:pic>
      <xdr:nvPicPr>
        <xdr:cNvPr id="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3398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10160</xdr:rowOff>
    </xdr:to>
    <xdr:pic>
      <xdr:nvPicPr>
        <xdr:cNvPr id="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71658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9525</xdr:colOff>
      <xdr:row>52</xdr:row>
      <xdr:rowOff>10160</xdr:rowOff>
    </xdr:to>
    <xdr:pic>
      <xdr:nvPicPr>
        <xdr:cNvPr id="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5060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9525</xdr:colOff>
      <xdr:row>57</xdr:row>
      <xdr:rowOff>10160</xdr:rowOff>
    </xdr:to>
    <xdr:pic>
      <xdr:nvPicPr>
        <xdr:cNvPr id="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0452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7</xdr:col>
      <xdr:colOff>9525</xdr:colOff>
      <xdr:row>80</xdr:row>
      <xdr:rowOff>10160</xdr:rowOff>
    </xdr:to>
    <xdr:pic>
      <xdr:nvPicPr>
        <xdr:cNvPr id="9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9782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120</xdr:row>
      <xdr:rowOff>0</xdr:rowOff>
    </xdr:from>
    <xdr:to>
      <xdr:col>7</xdr:col>
      <xdr:colOff>9525</xdr:colOff>
      <xdr:row>120</xdr:row>
      <xdr:rowOff>10160</xdr:rowOff>
    </xdr:to>
    <xdr:pic>
      <xdr:nvPicPr>
        <xdr:cNvPr id="1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20272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10160</xdr:rowOff>
    </xdr:to>
    <xdr:pic>
      <xdr:nvPicPr>
        <xdr:cNvPr id="1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982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9525</xdr:colOff>
      <xdr:row>115</xdr:row>
      <xdr:rowOff>10160</xdr:rowOff>
    </xdr:to>
    <xdr:pic>
      <xdr:nvPicPr>
        <xdr:cNvPr id="1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6626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125</xdr:row>
      <xdr:rowOff>0</xdr:rowOff>
    </xdr:from>
    <xdr:to>
      <xdr:col>7</xdr:col>
      <xdr:colOff>9525</xdr:colOff>
      <xdr:row>125</xdr:row>
      <xdr:rowOff>10160</xdr:rowOff>
    </xdr:to>
    <xdr:pic>
      <xdr:nvPicPr>
        <xdr:cNvPr id="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6332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167</xdr:row>
      <xdr:rowOff>0</xdr:rowOff>
    </xdr:from>
    <xdr:to>
      <xdr:col>7</xdr:col>
      <xdr:colOff>9525</xdr:colOff>
      <xdr:row>167</xdr:row>
      <xdr:rowOff>10160</xdr:rowOff>
    </xdr:to>
    <xdr:pic>
      <xdr:nvPicPr>
        <xdr:cNvPr id="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3319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162</xdr:row>
      <xdr:rowOff>0</xdr:rowOff>
    </xdr:from>
    <xdr:to>
      <xdr:col>7</xdr:col>
      <xdr:colOff>9525</xdr:colOff>
      <xdr:row>162</xdr:row>
      <xdr:rowOff>10160</xdr:rowOff>
    </xdr:to>
    <xdr:pic>
      <xdr:nvPicPr>
        <xdr:cNvPr id="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8093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9525</xdr:colOff>
      <xdr:row>6</xdr:row>
      <xdr:rowOff>10160</xdr:rowOff>
    </xdr:to>
    <xdr:pic>
      <xdr:nvPicPr>
        <xdr:cNvPr id="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39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10160</xdr:rowOff>
    </xdr:to>
    <xdr:pic>
      <xdr:nvPicPr>
        <xdr:cNvPr id="30" name="图片 2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08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161</xdr:row>
      <xdr:rowOff>0</xdr:rowOff>
    </xdr:from>
    <xdr:to>
      <xdr:col>7</xdr:col>
      <xdr:colOff>9525</xdr:colOff>
      <xdr:row>161</xdr:row>
      <xdr:rowOff>10160</xdr:rowOff>
    </xdr:to>
    <xdr:pic>
      <xdr:nvPicPr>
        <xdr:cNvPr id="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5293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164</xdr:row>
      <xdr:rowOff>0</xdr:rowOff>
    </xdr:from>
    <xdr:to>
      <xdr:col>7</xdr:col>
      <xdr:colOff>9525</xdr:colOff>
      <xdr:row>164</xdr:row>
      <xdr:rowOff>10160</xdr:rowOff>
    </xdr:to>
    <xdr:pic>
      <xdr:nvPicPr>
        <xdr:cNvPr id="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1395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10160</xdr:rowOff>
    </xdr:to>
    <xdr:pic>
      <xdr:nvPicPr>
        <xdr:cNvPr id="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73174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159</xdr:row>
      <xdr:rowOff>0</xdr:rowOff>
    </xdr:from>
    <xdr:to>
      <xdr:col>7</xdr:col>
      <xdr:colOff>9525</xdr:colOff>
      <xdr:row>159</xdr:row>
      <xdr:rowOff>10160</xdr:rowOff>
    </xdr:to>
    <xdr:pic>
      <xdr:nvPicPr>
        <xdr:cNvPr id="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22608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10160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0352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152</xdr:row>
      <xdr:rowOff>0</xdr:rowOff>
    </xdr:from>
    <xdr:to>
      <xdr:col>7</xdr:col>
      <xdr:colOff>9525</xdr:colOff>
      <xdr:row>152</xdr:row>
      <xdr:rowOff>10160</xdr:rowOff>
    </xdr:to>
    <xdr:pic>
      <xdr:nvPicPr>
        <xdr:cNvPr id="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42789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10160</xdr:rowOff>
    </xdr:to>
    <xdr:pic>
      <xdr:nvPicPr>
        <xdr:cNvPr id="48" name="图片 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48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</xdr:row>
      <xdr:rowOff>0</xdr:rowOff>
    </xdr:from>
    <xdr:to>
      <xdr:col>7</xdr:col>
      <xdr:colOff>9525</xdr:colOff>
      <xdr:row>111</xdr:row>
      <xdr:rowOff>10160</xdr:rowOff>
    </xdr:to>
    <xdr:pic>
      <xdr:nvPicPr>
        <xdr:cNvPr id="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3026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164</xdr:row>
      <xdr:rowOff>0</xdr:rowOff>
    </xdr:from>
    <xdr:to>
      <xdr:col>7</xdr:col>
      <xdr:colOff>9525</xdr:colOff>
      <xdr:row>164</xdr:row>
      <xdr:rowOff>10160</xdr:rowOff>
    </xdr:to>
    <xdr:pic>
      <xdr:nvPicPr>
        <xdr:cNvPr id="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1395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129</xdr:row>
      <xdr:rowOff>0</xdr:rowOff>
    </xdr:from>
    <xdr:to>
      <xdr:col>7</xdr:col>
      <xdr:colOff>9525</xdr:colOff>
      <xdr:row>129</xdr:row>
      <xdr:rowOff>10160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025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10160</xdr:rowOff>
    </xdr:to>
    <xdr:pic>
      <xdr:nvPicPr>
        <xdr:cNvPr id="10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2507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10160</xdr:rowOff>
    </xdr:to>
    <xdr:pic>
      <xdr:nvPicPr>
        <xdr:cNvPr id="1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7886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9525</xdr:colOff>
      <xdr:row>43</xdr:row>
      <xdr:rowOff>10160</xdr:rowOff>
    </xdr:to>
    <xdr:pic>
      <xdr:nvPicPr>
        <xdr:cNvPr id="1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5345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45</xdr:row>
      <xdr:rowOff>0</xdr:rowOff>
    </xdr:from>
    <xdr:to>
      <xdr:col>7</xdr:col>
      <xdr:colOff>9525</xdr:colOff>
      <xdr:row>45</xdr:row>
      <xdr:rowOff>10160</xdr:rowOff>
    </xdr:to>
    <xdr:pic>
      <xdr:nvPicPr>
        <xdr:cNvPr id="1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83203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44</xdr:row>
      <xdr:rowOff>0</xdr:rowOff>
    </xdr:from>
    <xdr:to>
      <xdr:col>7</xdr:col>
      <xdr:colOff>9525</xdr:colOff>
      <xdr:row>44</xdr:row>
      <xdr:rowOff>10160</xdr:rowOff>
    </xdr:to>
    <xdr:pic>
      <xdr:nvPicPr>
        <xdr:cNvPr id="13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6920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10160</xdr:rowOff>
    </xdr:to>
    <xdr:pic>
      <xdr:nvPicPr>
        <xdr:cNvPr id="1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0511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37</xdr:row>
      <xdr:rowOff>10160</xdr:rowOff>
    </xdr:to>
    <xdr:pic>
      <xdr:nvPicPr>
        <xdr:cNvPr id="1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6115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10160</xdr:rowOff>
    </xdr:to>
    <xdr:pic>
      <xdr:nvPicPr>
        <xdr:cNvPr id="1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3515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9525</xdr:colOff>
      <xdr:row>56</xdr:row>
      <xdr:rowOff>10160</xdr:rowOff>
    </xdr:to>
    <xdr:pic>
      <xdr:nvPicPr>
        <xdr:cNvPr id="1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816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10160</xdr:rowOff>
    </xdr:to>
    <xdr:pic>
      <xdr:nvPicPr>
        <xdr:cNvPr id="13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37077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10160</xdr:rowOff>
    </xdr:to>
    <xdr:pic>
      <xdr:nvPicPr>
        <xdr:cNvPr id="1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2915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31</xdr:row>
      <xdr:rowOff>0</xdr:rowOff>
    </xdr:from>
    <xdr:to>
      <xdr:col>7</xdr:col>
      <xdr:colOff>9525</xdr:colOff>
      <xdr:row>31</xdr:row>
      <xdr:rowOff>10160</xdr:rowOff>
    </xdr:to>
    <xdr:pic>
      <xdr:nvPicPr>
        <xdr:cNvPr id="14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0308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10160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1299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30</xdr:row>
      <xdr:rowOff>10160</xdr:rowOff>
    </xdr:to>
    <xdr:pic>
      <xdr:nvPicPr>
        <xdr:cNvPr id="1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9308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39</xdr:row>
      <xdr:rowOff>0</xdr:rowOff>
    </xdr:from>
    <xdr:to>
      <xdr:col>7</xdr:col>
      <xdr:colOff>9525</xdr:colOff>
      <xdr:row>39</xdr:row>
      <xdr:rowOff>10160</xdr:rowOff>
    </xdr:to>
    <xdr:pic>
      <xdr:nvPicPr>
        <xdr:cNvPr id="14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91255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10160</xdr:rowOff>
    </xdr:to>
    <xdr:pic>
      <xdr:nvPicPr>
        <xdr:cNvPr id="1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8626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126</xdr:row>
      <xdr:rowOff>0</xdr:rowOff>
    </xdr:from>
    <xdr:to>
      <xdr:col>7</xdr:col>
      <xdr:colOff>9525</xdr:colOff>
      <xdr:row>126</xdr:row>
      <xdr:rowOff>10160</xdr:rowOff>
    </xdr:to>
    <xdr:pic>
      <xdr:nvPicPr>
        <xdr:cNvPr id="1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7332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153</xdr:row>
      <xdr:rowOff>0</xdr:rowOff>
    </xdr:from>
    <xdr:to>
      <xdr:col>7</xdr:col>
      <xdr:colOff>9525</xdr:colOff>
      <xdr:row>153</xdr:row>
      <xdr:rowOff>10160</xdr:rowOff>
    </xdr:to>
    <xdr:pic>
      <xdr:nvPicPr>
        <xdr:cNvPr id="1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5279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113</xdr:row>
      <xdr:rowOff>0</xdr:rowOff>
    </xdr:from>
    <xdr:to>
      <xdr:col>7</xdr:col>
      <xdr:colOff>9525</xdr:colOff>
      <xdr:row>113</xdr:row>
      <xdr:rowOff>10160</xdr:rowOff>
    </xdr:to>
    <xdr:pic>
      <xdr:nvPicPr>
        <xdr:cNvPr id="15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4626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130</xdr:row>
      <xdr:rowOff>0</xdr:rowOff>
    </xdr:from>
    <xdr:to>
      <xdr:col>7</xdr:col>
      <xdr:colOff>9525</xdr:colOff>
      <xdr:row>130</xdr:row>
      <xdr:rowOff>10160</xdr:rowOff>
    </xdr:to>
    <xdr:pic>
      <xdr:nvPicPr>
        <xdr:cNvPr id="1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1053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9525</xdr:colOff>
      <xdr:row>91</xdr:row>
      <xdr:rowOff>10160</xdr:rowOff>
    </xdr:to>
    <xdr:pic>
      <xdr:nvPicPr>
        <xdr:cNvPr id="1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06118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110</xdr:row>
      <xdr:rowOff>0</xdr:rowOff>
    </xdr:from>
    <xdr:to>
      <xdr:col>7</xdr:col>
      <xdr:colOff>9525</xdr:colOff>
      <xdr:row>110</xdr:row>
      <xdr:rowOff>10160</xdr:rowOff>
    </xdr:to>
    <xdr:pic>
      <xdr:nvPicPr>
        <xdr:cNvPr id="1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0105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9525</xdr:colOff>
      <xdr:row>117</xdr:row>
      <xdr:rowOff>10160</xdr:rowOff>
    </xdr:to>
    <xdr:pic>
      <xdr:nvPicPr>
        <xdr:cNvPr id="15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86268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165</xdr:row>
      <xdr:rowOff>0</xdr:rowOff>
    </xdr:from>
    <xdr:to>
      <xdr:col>7</xdr:col>
      <xdr:colOff>9525</xdr:colOff>
      <xdr:row>165</xdr:row>
      <xdr:rowOff>10160</xdr:rowOff>
    </xdr:to>
    <xdr:pic>
      <xdr:nvPicPr>
        <xdr:cNvPr id="1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1814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9525</xdr:colOff>
      <xdr:row>124</xdr:row>
      <xdr:rowOff>10160</xdr:rowOff>
    </xdr:to>
    <xdr:pic>
      <xdr:nvPicPr>
        <xdr:cNvPr id="1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5332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160</xdr:row>
      <xdr:rowOff>0</xdr:rowOff>
    </xdr:from>
    <xdr:to>
      <xdr:col>7</xdr:col>
      <xdr:colOff>9525</xdr:colOff>
      <xdr:row>160</xdr:row>
      <xdr:rowOff>10160</xdr:rowOff>
    </xdr:to>
    <xdr:pic>
      <xdr:nvPicPr>
        <xdr:cNvPr id="15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3492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163</xdr:row>
      <xdr:rowOff>0</xdr:rowOff>
    </xdr:from>
    <xdr:to>
      <xdr:col>7</xdr:col>
      <xdr:colOff>9525</xdr:colOff>
      <xdr:row>163</xdr:row>
      <xdr:rowOff>10160</xdr:rowOff>
    </xdr:to>
    <xdr:pic>
      <xdr:nvPicPr>
        <xdr:cNvPr id="16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0493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158</xdr:row>
      <xdr:rowOff>0</xdr:rowOff>
    </xdr:from>
    <xdr:to>
      <xdr:col>7</xdr:col>
      <xdr:colOff>9525</xdr:colOff>
      <xdr:row>158</xdr:row>
      <xdr:rowOff>10160</xdr:rowOff>
    </xdr:to>
    <xdr:pic>
      <xdr:nvPicPr>
        <xdr:cNvPr id="1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1841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151</xdr:row>
      <xdr:rowOff>0</xdr:rowOff>
    </xdr:from>
    <xdr:to>
      <xdr:col>7</xdr:col>
      <xdr:colOff>9525</xdr:colOff>
      <xdr:row>151</xdr:row>
      <xdr:rowOff>10160</xdr:rowOff>
    </xdr:to>
    <xdr:pic>
      <xdr:nvPicPr>
        <xdr:cNvPr id="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3974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128</xdr:row>
      <xdr:rowOff>0</xdr:rowOff>
    </xdr:from>
    <xdr:to>
      <xdr:col>7</xdr:col>
      <xdr:colOff>9525</xdr:colOff>
      <xdr:row>128</xdr:row>
      <xdr:rowOff>10160</xdr:rowOff>
    </xdr:to>
    <xdr:pic>
      <xdr:nvPicPr>
        <xdr:cNvPr id="1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9253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87</xdr:row>
      <xdr:rowOff>0</xdr:rowOff>
    </xdr:from>
    <xdr:to>
      <xdr:col>7</xdr:col>
      <xdr:colOff>9525</xdr:colOff>
      <xdr:row>87</xdr:row>
      <xdr:rowOff>10160</xdr:rowOff>
    </xdr:to>
    <xdr:pic>
      <xdr:nvPicPr>
        <xdr:cNvPr id="1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01517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116</xdr:row>
      <xdr:rowOff>0</xdr:rowOff>
    </xdr:from>
    <xdr:to>
      <xdr:col>7</xdr:col>
      <xdr:colOff>9525</xdr:colOff>
      <xdr:row>116</xdr:row>
      <xdr:rowOff>10160</xdr:rowOff>
    </xdr:to>
    <xdr:pic>
      <xdr:nvPicPr>
        <xdr:cNvPr id="16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742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46</xdr:row>
      <xdr:rowOff>0</xdr:rowOff>
    </xdr:from>
    <xdr:to>
      <xdr:col>7</xdr:col>
      <xdr:colOff>9525</xdr:colOff>
      <xdr:row>46</xdr:row>
      <xdr:rowOff>10160</xdr:rowOff>
    </xdr:to>
    <xdr:pic>
      <xdr:nvPicPr>
        <xdr:cNvPr id="1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01237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86</xdr:row>
      <xdr:rowOff>0</xdr:rowOff>
    </xdr:from>
    <xdr:to>
      <xdr:col>7</xdr:col>
      <xdr:colOff>9525</xdr:colOff>
      <xdr:row>86</xdr:row>
      <xdr:rowOff>10160</xdr:rowOff>
    </xdr:to>
    <xdr:pic>
      <xdr:nvPicPr>
        <xdr:cNvPr id="1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99917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116</xdr:row>
      <xdr:rowOff>0</xdr:rowOff>
    </xdr:from>
    <xdr:to>
      <xdr:col>7</xdr:col>
      <xdr:colOff>7620</xdr:colOff>
      <xdr:row>116</xdr:row>
      <xdr:rowOff>9525</xdr:rowOff>
    </xdr:to>
    <xdr:pic>
      <xdr:nvPicPr>
        <xdr:cNvPr id="1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74267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9525</xdr:colOff>
      <xdr:row>54</xdr:row>
      <xdr:rowOff>10160</xdr:rowOff>
    </xdr:to>
    <xdr:pic>
      <xdr:nvPicPr>
        <xdr:cNvPr id="1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68610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47</xdr:row>
      <xdr:rowOff>0</xdr:rowOff>
    </xdr:from>
    <xdr:to>
      <xdr:col>7</xdr:col>
      <xdr:colOff>9525</xdr:colOff>
      <xdr:row>47</xdr:row>
      <xdr:rowOff>10160</xdr:rowOff>
    </xdr:to>
    <xdr:pic>
      <xdr:nvPicPr>
        <xdr:cNvPr id="1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0723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123</xdr:row>
      <xdr:rowOff>0</xdr:rowOff>
    </xdr:from>
    <xdr:to>
      <xdr:col>7</xdr:col>
      <xdr:colOff>9525</xdr:colOff>
      <xdr:row>123</xdr:row>
      <xdr:rowOff>10160</xdr:rowOff>
    </xdr:to>
    <xdr:pic>
      <xdr:nvPicPr>
        <xdr:cNvPr id="1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43323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121</xdr:row>
      <xdr:rowOff>0</xdr:rowOff>
    </xdr:from>
    <xdr:to>
      <xdr:col>7</xdr:col>
      <xdr:colOff>9525</xdr:colOff>
      <xdr:row>121</xdr:row>
      <xdr:rowOff>10160</xdr:rowOff>
    </xdr:to>
    <xdr:pic>
      <xdr:nvPicPr>
        <xdr:cNvPr id="1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2827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132</xdr:row>
      <xdr:rowOff>0</xdr:rowOff>
    </xdr:from>
    <xdr:to>
      <xdr:col>6</xdr:col>
      <xdr:colOff>7620</xdr:colOff>
      <xdr:row>132</xdr:row>
      <xdr:rowOff>9525</xdr:rowOff>
    </xdr:to>
    <xdr:pic>
      <xdr:nvPicPr>
        <xdr:cNvPr id="17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26540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132</xdr:row>
      <xdr:rowOff>0</xdr:rowOff>
    </xdr:from>
    <xdr:to>
      <xdr:col>5</xdr:col>
      <xdr:colOff>9525</xdr:colOff>
      <xdr:row>132</xdr:row>
      <xdr:rowOff>10160</xdr:rowOff>
    </xdr:to>
    <xdr:pic>
      <xdr:nvPicPr>
        <xdr:cNvPr id="178" name="图片 17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265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142</xdr:row>
      <xdr:rowOff>0</xdr:rowOff>
    </xdr:from>
    <xdr:to>
      <xdr:col>7</xdr:col>
      <xdr:colOff>9525</xdr:colOff>
      <xdr:row>142</xdr:row>
      <xdr:rowOff>10160</xdr:rowOff>
    </xdr:to>
    <xdr:pic>
      <xdr:nvPicPr>
        <xdr:cNvPr id="1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478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142</xdr:row>
      <xdr:rowOff>0</xdr:rowOff>
    </xdr:from>
    <xdr:to>
      <xdr:col>7</xdr:col>
      <xdr:colOff>9525</xdr:colOff>
      <xdr:row>142</xdr:row>
      <xdr:rowOff>9525</xdr:rowOff>
    </xdr:to>
    <xdr:pic>
      <xdr:nvPicPr>
        <xdr:cNvPr id="18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4782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142</xdr:row>
      <xdr:rowOff>0</xdr:rowOff>
    </xdr:from>
    <xdr:to>
      <xdr:col>7</xdr:col>
      <xdr:colOff>7620</xdr:colOff>
      <xdr:row>142</xdr:row>
      <xdr:rowOff>9525</xdr:rowOff>
    </xdr:to>
    <xdr:pic>
      <xdr:nvPicPr>
        <xdr:cNvPr id="1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47825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142</xdr:row>
      <xdr:rowOff>0</xdr:rowOff>
    </xdr:from>
    <xdr:to>
      <xdr:col>6</xdr:col>
      <xdr:colOff>9525</xdr:colOff>
      <xdr:row>142</xdr:row>
      <xdr:rowOff>10160</xdr:rowOff>
    </xdr:to>
    <xdr:pic>
      <xdr:nvPicPr>
        <xdr:cNvPr id="182" name="图片 1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478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142</xdr:row>
      <xdr:rowOff>0</xdr:rowOff>
    </xdr:from>
    <xdr:to>
      <xdr:col>8</xdr:col>
      <xdr:colOff>7620</xdr:colOff>
      <xdr:row>142</xdr:row>
      <xdr:rowOff>9525</xdr:rowOff>
    </xdr:to>
    <xdr:pic>
      <xdr:nvPicPr>
        <xdr:cNvPr id="1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647825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142</xdr:row>
      <xdr:rowOff>0</xdr:rowOff>
    </xdr:from>
    <xdr:to>
      <xdr:col>8</xdr:col>
      <xdr:colOff>9525</xdr:colOff>
      <xdr:row>142</xdr:row>
      <xdr:rowOff>10160</xdr:rowOff>
    </xdr:to>
    <xdr:pic>
      <xdr:nvPicPr>
        <xdr:cNvPr id="18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6478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135</xdr:row>
      <xdr:rowOff>0</xdr:rowOff>
    </xdr:from>
    <xdr:to>
      <xdr:col>6</xdr:col>
      <xdr:colOff>9525</xdr:colOff>
      <xdr:row>135</xdr:row>
      <xdr:rowOff>10160</xdr:rowOff>
    </xdr:to>
    <xdr:pic>
      <xdr:nvPicPr>
        <xdr:cNvPr id="1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135</xdr:row>
      <xdr:rowOff>0</xdr:rowOff>
    </xdr:from>
    <xdr:to>
      <xdr:col>6</xdr:col>
      <xdr:colOff>7620</xdr:colOff>
      <xdr:row>135</xdr:row>
      <xdr:rowOff>9525</xdr:rowOff>
    </xdr:to>
    <xdr:pic>
      <xdr:nvPicPr>
        <xdr:cNvPr id="1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9525</xdr:colOff>
      <xdr:row>135</xdr:row>
      <xdr:rowOff>10160</xdr:rowOff>
    </xdr:to>
    <xdr:pic>
      <xdr:nvPicPr>
        <xdr:cNvPr id="187" name="图片 18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135</xdr:row>
      <xdr:rowOff>0</xdr:rowOff>
    </xdr:from>
    <xdr:to>
      <xdr:col>6</xdr:col>
      <xdr:colOff>9525</xdr:colOff>
      <xdr:row>135</xdr:row>
      <xdr:rowOff>9525</xdr:rowOff>
    </xdr:to>
    <xdr:pic>
      <xdr:nvPicPr>
        <xdr:cNvPr id="1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0545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142</xdr:row>
      <xdr:rowOff>0</xdr:rowOff>
    </xdr:from>
    <xdr:to>
      <xdr:col>9</xdr:col>
      <xdr:colOff>7620</xdr:colOff>
      <xdr:row>142</xdr:row>
      <xdr:rowOff>9525</xdr:rowOff>
    </xdr:to>
    <xdr:pic>
      <xdr:nvPicPr>
        <xdr:cNvPr id="18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647825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142</xdr:row>
      <xdr:rowOff>0</xdr:rowOff>
    </xdr:from>
    <xdr:to>
      <xdr:col>9</xdr:col>
      <xdr:colOff>9525</xdr:colOff>
      <xdr:row>142</xdr:row>
      <xdr:rowOff>10160</xdr:rowOff>
    </xdr:to>
    <xdr:pic>
      <xdr:nvPicPr>
        <xdr:cNvPr id="1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6478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142</xdr:row>
      <xdr:rowOff>0</xdr:rowOff>
    </xdr:from>
    <xdr:to>
      <xdr:col>10</xdr:col>
      <xdr:colOff>7620</xdr:colOff>
      <xdr:row>142</xdr:row>
      <xdr:rowOff>9525</xdr:rowOff>
    </xdr:to>
    <xdr:pic>
      <xdr:nvPicPr>
        <xdr:cNvPr id="19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647825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142</xdr:row>
      <xdr:rowOff>0</xdr:rowOff>
    </xdr:from>
    <xdr:to>
      <xdr:col>10</xdr:col>
      <xdr:colOff>9525</xdr:colOff>
      <xdr:row>142</xdr:row>
      <xdr:rowOff>10160</xdr:rowOff>
    </xdr:to>
    <xdr:pic>
      <xdr:nvPicPr>
        <xdr:cNvPr id="19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6478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145</xdr:row>
      <xdr:rowOff>0</xdr:rowOff>
    </xdr:from>
    <xdr:to>
      <xdr:col>7</xdr:col>
      <xdr:colOff>9525</xdr:colOff>
      <xdr:row>145</xdr:row>
      <xdr:rowOff>10160</xdr:rowOff>
    </xdr:to>
    <xdr:pic>
      <xdr:nvPicPr>
        <xdr:cNvPr id="1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81829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156</xdr:row>
      <xdr:rowOff>0</xdr:rowOff>
    </xdr:from>
    <xdr:to>
      <xdr:col>7</xdr:col>
      <xdr:colOff>9525</xdr:colOff>
      <xdr:row>156</xdr:row>
      <xdr:rowOff>10160</xdr:rowOff>
    </xdr:to>
    <xdr:pic>
      <xdr:nvPicPr>
        <xdr:cNvPr id="1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9517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157</xdr:row>
      <xdr:rowOff>0</xdr:rowOff>
    </xdr:from>
    <xdr:to>
      <xdr:col>7</xdr:col>
      <xdr:colOff>9525</xdr:colOff>
      <xdr:row>157</xdr:row>
      <xdr:rowOff>10160</xdr:rowOff>
    </xdr:to>
    <xdr:pic>
      <xdr:nvPicPr>
        <xdr:cNvPr id="1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05844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157</xdr:row>
      <xdr:rowOff>0</xdr:rowOff>
    </xdr:from>
    <xdr:to>
      <xdr:col>7</xdr:col>
      <xdr:colOff>7620</xdr:colOff>
      <xdr:row>157</xdr:row>
      <xdr:rowOff>9525</xdr:rowOff>
    </xdr:to>
    <xdr:pic>
      <xdr:nvPicPr>
        <xdr:cNvPr id="1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805844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9525</xdr:colOff>
      <xdr:row>134</xdr:row>
      <xdr:rowOff>10160</xdr:rowOff>
    </xdr:to>
    <xdr:pic>
      <xdr:nvPicPr>
        <xdr:cNvPr id="197" name="图片 1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4654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133</xdr:row>
      <xdr:rowOff>0</xdr:rowOff>
    </xdr:from>
    <xdr:to>
      <xdr:col>7</xdr:col>
      <xdr:colOff>9525</xdr:colOff>
      <xdr:row>133</xdr:row>
      <xdr:rowOff>10160</xdr:rowOff>
    </xdr:to>
    <xdr:pic>
      <xdr:nvPicPr>
        <xdr:cNvPr id="1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3654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131</xdr:row>
      <xdr:rowOff>0</xdr:rowOff>
    </xdr:from>
    <xdr:to>
      <xdr:col>7</xdr:col>
      <xdr:colOff>9525</xdr:colOff>
      <xdr:row>131</xdr:row>
      <xdr:rowOff>10160</xdr:rowOff>
    </xdr:to>
    <xdr:pic>
      <xdr:nvPicPr>
        <xdr:cNvPr id="1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1853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94</xdr:row>
      <xdr:rowOff>0</xdr:rowOff>
    </xdr:from>
    <xdr:to>
      <xdr:col>7</xdr:col>
      <xdr:colOff>9525</xdr:colOff>
      <xdr:row>94</xdr:row>
      <xdr:rowOff>10160</xdr:rowOff>
    </xdr:to>
    <xdr:pic>
      <xdr:nvPicPr>
        <xdr:cNvPr id="2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1737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102</xdr:row>
      <xdr:rowOff>0</xdr:rowOff>
    </xdr:from>
    <xdr:to>
      <xdr:col>7</xdr:col>
      <xdr:colOff>9525</xdr:colOff>
      <xdr:row>102</xdr:row>
      <xdr:rowOff>10160</xdr:rowOff>
    </xdr:to>
    <xdr:pic>
      <xdr:nvPicPr>
        <xdr:cNvPr id="2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98022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99</xdr:row>
      <xdr:rowOff>0</xdr:rowOff>
    </xdr:from>
    <xdr:to>
      <xdr:col>7</xdr:col>
      <xdr:colOff>9525</xdr:colOff>
      <xdr:row>99</xdr:row>
      <xdr:rowOff>10160</xdr:rowOff>
    </xdr:to>
    <xdr:pic>
      <xdr:nvPicPr>
        <xdr:cNvPr id="20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6538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135</xdr:row>
      <xdr:rowOff>0</xdr:rowOff>
    </xdr:from>
    <xdr:to>
      <xdr:col>5</xdr:col>
      <xdr:colOff>9525</xdr:colOff>
      <xdr:row>135</xdr:row>
      <xdr:rowOff>10160</xdr:rowOff>
    </xdr:to>
    <xdr:pic>
      <xdr:nvPicPr>
        <xdr:cNvPr id="204" name="图片 20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9525</xdr:colOff>
      <xdr:row>137</xdr:row>
      <xdr:rowOff>10160</xdr:rowOff>
    </xdr:to>
    <xdr:pic>
      <xdr:nvPicPr>
        <xdr:cNvPr id="205" name="图片 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959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9525</xdr:colOff>
      <xdr:row>136</xdr:row>
      <xdr:rowOff>10160</xdr:rowOff>
    </xdr:to>
    <xdr:pic>
      <xdr:nvPicPr>
        <xdr:cNvPr id="2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654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7620</xdr:colOff>
      <xdr:row>136</xdr:row>
      <xdr:rowOff>9525</xdr:rowOff>
    </xdr:to>
    <xdr:pic>
      <xdr:nvPicPr>
        <xdr:cNvPr id="2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6546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155</xdr:row>
      <xdr:rowOff>0</xdr:rowOff>
    </xdr:from>
    <xdr:to>
      <xdr:col>7</xdr:col>
      <xdr:colOff>9525</xdr:colOff>
      <xdr:row>155</xdr:row>
      <xdr:rowOff>10160</xdr:rowOff>
    </xdr:to>
    <xdr:pic>
      <xdr:nvPicPr>
        <xdr:cNvPr id="20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8209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9525</xdr:colOff>
      <xdr:row>73</xdr:row>
      <xdr:rowOff>10160</xdr:rowOff>
    </xdr:to>
    <xdr:pic>
      <xdr:nvPicPr>
        <xdr:cNvPr id="2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40771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150</xdr:row>
      <xdr:rowOff>0</xdr:rowOff>
    </xdr:from>
    <xdr:to>
      <xdr:col>7</xdr:col>
      <xdr:colOff>9525</xdr:colOff>
      <xdr:row>150</xdr:row>
      <xdr:rowOff>10160</xdr:rowOff>
    </xdr:to>
    <xdr:pic>
      <xdr:nvPicPr>
        <xdr:cNvPr id="2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3174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41</xdr:row>
      <xdr:rowOff>10160</xdr:rowOff>
    </xdr:to>
    <xdr:pic>
      <xdr:nvPicPr>
        <xdr:cNvPr id="2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2392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10160</xdr:rowOff>
    </xdr:to>
    <xdr:pic>
      <xdr:nvPicPr>
        <xdr:cNvPr id="2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90582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139</xdr:row>
      <xdr:rowOff>0</xdr:rowOff>
    </xdr:from>
    <xdr:to>
      <xdr:col>7</xdr:col>
      <xdr:colOff>9525</xdr:colOff>
      <xdr:row>139</xdr:row>
      <xdr:rowOff>10160</xdr:rowOff>
    </xdr:to>
    <xdr:pic>
      <xdr:nvPicPr>
        <xdr:cNvPr id="2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0381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10160</xdr:rowOff>
    </xdr:to>
    <xdr:pic>
      <xdr:nvPicPr>
        <xdr:cNvPr id="216" name="图片 2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7454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103</xdr:row>
      <xdr:rowOff>0</xdr:rowOff>
    </xdr:from>
    <xdr:to>
      <xdr:col>7</xdr:col>
      <xdr:colOff>9525</xdr:colOff>
      <xdr:row>103</xdr:row>
      <xdr:rowOff>10160</xdr:rowOff>
    </xdr:to>
    <xdr:pic>
      <xdr:nvPicPr>
        <xdr:cNvPr id="21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10468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36</xdr:row>
      <xdr:rowOff>10160</xdr:rowOff>
    </xdr:to>
    <xdr:pic>
      <xdr:nvPicPr>
        <xdr:cNvPr id="2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4315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9525</xdr:colOff>
      <xdr:row>48</xdr:row>
      <xdr:rowOff>10160</xdr:rowOff>
    </xdr:to>
    <xdr:pic>
      <xdr:nvPicPr>
        <xdr:cNvPr id="22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1028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9525</xdr:colOff>
      <xdr:row>58</xdr:row>
      <xdr:rowOff>10160</xdr:rowOff>
    </xdr:to>
    <xdr:pic>
      <xdr:nvPicPr>
        <xdr:cNvPr id="22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2052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9525</xdr:colOff>
      <xdr:row>89</xdr:row>
      <xdr:rowOff>10160</xdr:rowOff>
    </xdr:to>
    <xdr:pic>
      <xdr:nvPicPr>
        <xdr:cNvPr id="2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04117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170</xdr:row>
      <xdr:rowOff>0</xdr:rowOff>
    </xdr:from>
    <xdr:to>
      <xdr:col>7</xdr:col>
      <xdr:colOff>9525</xdr:colOff>
      <xdr:row>170</xdr:row>
      <xdr:rowOff>10160</xdr:rowOff>
    </xdr:to>
    <xdr:pic>
      <xdr:nvPicPr>
        <xdr:cNvPr id="2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9920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10160</xdr:rowOff>
    </xdr:to>
    <xdr:pic>
      <xdr:nvPicPr>
        <xdr:cNvPr id="227" name="图片 2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37817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9525</xdr:colOff>
      <xdr:row>42</xdr:row>
      <xdr:rowOff>10160</xdr:rowOff>
    </xdr:to>
    <xdr:pic>
      <xdr:nvPicPr>
        <xdr:cNvPr id="22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4145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53</xdr:row>
      <xdr:rowOff>0</xdr:rowOff>
    </xdr:from>
    <xdr:to>
      <xdr:col>7</xdr:col>
      <xdr:colOff>9525</xdr:colOff>
      <xdr:row>53</xdr:row>
      <xdr:rowOff>10160</xdr:rowOff>
    </xdr:to>
    <xdr:pic>
      <xdr:nvPicPr>
        <xdr:cNvPr id="2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55860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109</xdr:row>
      <xdr:rowOff>0</xdr:rowOff>
    </xdr:from>
    <xdr:to>
      <xdr:col>7</xdr:col>
      <xdr:colOff>9525</xdr:colOff>
      <xdr:row>109</xdr:row>
      <xdr:rowOff>10160</xdr:rowOff>
    </xdr:to>
    <xdr:pic>
      <xdr:nvPicPr>
        <xdr:cNvPr id="23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8568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119</xdr:row>
      <xdr:rowOff>0</xdr:rowOff>
    </xdr:from>
    <xdr:to>
      <xdr:col>7</xdr:col>
      <xdr:colOff>9525</xdr:colOff>
      <xdr:row>119</xdr:row>
      <xdr:rowOff>10160</xdr:rowOff>
    </xdr:to>
    <xdr:pic>
      <xdr:nvPicPr>
        <xdr:cNvPr id="2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1027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10160</xdr:rowOff>
    </xdr:to>
    <xdr:pic>
      <xdr:nvPicPr>
        <xdr:cNvPr id="2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3782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105</xdr:row>
      <xdr:rowOff>10160</xdr:rowOff>
    </xdr:to>
    <xdr:pic>
      <xdr:nvPicPr>
        <xdr:cNvPr id="2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3047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122</xdr:row>
      <xdr:rowOff>0</xdr:rowOff>
    </xdr:from>
    <xdr:to>
      <xdr:col>7</xdr:col>
      <xdr:colOff>9525</xdr:colOff>
      <xdr:row>122</xdr:row>
      <xdr:rowOff>10160</xdr:rowOff>
    </xdr:to>
    <xdr:pic>
      <xdr:nvPicPr>
        <xdr:cNvPr id="2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31321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154</xdr:row>
      <xdr:rowOff>0</xdr:rowOff>
    </xdr:from>
    <xdr:to>
      <xdr:col>7</xdr:col>
      <xdr:colOff>9525</xdr:colOff>
      <xdr:row>154</xdr:row>
      <xdr:rowOff>10160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62791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149</xdr:row>
      <xdr:rowOff>0</xdr:rowOff>
    </xdr:from>
    <xdr:to>
      <xdr:col>7</xdr:col>
      <xdr:colOff>9525</xdr:colOff>
      <xdr:row>149</xdr:row>
      <xdr:rowOff>10160</xdr:rowOff>
    </xdr:to>
    <xdr:pic>
      <xdr:nvPicPr>
        <xdr:cNvPr id="23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286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138</xdr:row>
      <xdr:rowOff>0</xdr:rowOff>
    </xdr:from>
    <xdr:to>
      <xdr:col>7</xdr:col>
      <xdr:colOff>9525</xdr:colOff>
      <xdr:row>138</xdr:row>
      <xdr:rowOff>10160</xdr:rowOff>
    </xdr:to>
    <xdr:pic>
      <xdr:nvPicPr>
        <xdr:cNvPr id="2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9381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121</xdr:row>
      <xdr:rowOff>0</xdr:rowOff>
    </xdr:from>
    <xdr:to>
      <xdr:col>7</xdr:col>
      <xdr:colOff>9525</xdr:colOff>
      <xdr:row>121</xdr:row>
      <xdr:rowOff>10160</xdr:rowOff>
    </xdr:to>
    <xdr:pic>
      <xdr:nvPicPr>
        <xdr:cNvPr id="24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2827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88</xdr:row>
      <xdr:rowOff>0</xdr:rowOff>
    </xdr:from>
    <xdr:to>
      <xdr:col>7</xdr:col>
      <xdr:colOff>9525</xdr:colOff>
      <xdr:row>88</xdr:row>
      <xdr:rowOff>10160</xdr:rowOff>
    </xdr:to>
    <xdr:pic>
      <xdr:nvPicPr>
        <xdr:cNvPr id="2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03117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169</xdr:row>
      <xdr:rowOff>0</xdr:rowOff>
    </xdr:from>
    <xdr:to>
      <xdr:col>7</xdr:col>
      <xdr:colOff>9525</xdr:colOff>
      <xdr:row>169</xdr:row>
      <xdr:rowOff>10160</xdr:rowOff>
    </xdr:to>
    <xdr:pic>
      <xdr:nvPicPr>
        <xdr:cNvPr id="2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7719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9525</xdr:colOff>
      <xdr:row>108</xdr:row>
      <xdr:rowOff>10160</xdr:rowOff>
    </xdr:to>
    <xdr:pic>
      <xdr:nvPicPr>
        <xdr:cNvPr id="2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70063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7620</xdr:colOff>
      <xdr:row>108</xdr:row>
      <xdr:rowOff>9525</xdr:rowOff>
    </xdr:to>
    <xdr:pic>
      <xdr:nvPicPr>
        <xdr:cNvPr id="2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70063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69</xdr:row>
      <xdr:rowOff>0</xdr:rowOff>
    </xdr:from>
    <xdr:to>
      <xdr:col>7</xdr:col>
      <xdr:colOff>9525</xdr:colOff>
      <xdr:row>69</xdr:row>
      <xdr:rowOff>10160</xdr:rowOff>
    </xdr:to>
    <xdr:pic>
      <xdr:nvPicPr>
        <xdr:cNvPr id="24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79552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10160</xdr:rowOff>
    </xdr:to>
    <xdr:pic>
      <xdr:nvPicPr>
        <xdr:cNvPr id="2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74374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62</xdr:row>
      <xdr:rowOff>0</xdr:rowOff>
    </xdr:from>
    <xdr:to>
      <xdr:col>7</xdr:col>
      <xdr:colOff>9525</xdr:colOff>
      <xdr:row>62</xdr:row>
      <xdr:rowOff>10160</xdr:rowOff>
    </xdr:to>
    <xdr:pic>
      <xdr:nvPicPr>
        <xdr:cNvPr id="2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6745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7620</xdr:colOff>
      <xdr:row>124</xdr:row>
      <xdr:rowOff>9525</xdr:rowOff>
    </xdr:to>
    <xdr:pic>
      <xdr:nvPicPr>
        <xdr:cNvPr id="25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53324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10160</xdr:rowOff>
    </xdr:to>
    <xdr:pic>
      <xdr:nvPicPr>
        <xdr:cNvPr id="253" name="图片 2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45332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10160</xdr:rowOff>
    </xdr:to>
    <xdr:pic>
      <xdr:nvPicPr>
        <xdr:cNvPr id="2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265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9525</xdr:colOff>
      <xdr:row>132</xdr:row>
      <xdr:rowOff>9525</xdr:rowOff>
    </xdr:to>
    <xdr:pic>
      <xdr:nvPicPr>
        <xdr:cNvPr id="2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26540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132</xdr:row>
      <xdr:rowOff>0</xdr:rowOff>
    </xdr:from>
    <xdr:to>
      <xdr:col>7</xdr:col>
      <xdr:colOff>7620</xdr:colOff>
      <xdr:row>132</xdr:row>
      <xdr:rowOff>9525</xdr:rowOff>
    </xdr:to>
    <xdr:pic>
      <xdr:nvPicPr>
        <xdr:cNvPr id="25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26540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132</xdr:row>
      <xdr:rowOff>0</xdr:rowOff>
    </xdr:from>
    <xdr:to>
      <xdr:col>6</xdr:col>
      <xdr:colOff>9525</xdr:colOff>
      <xdr:row>132</xdr:row>
      <xdr:rowOff>10160</xdr:rowOff>
    </xdr:to>
    <xdr:pic>
      <xdr:nvPicPr>
        <xdr:cNvPr id="257" name="图片 2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265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132</xdr:row>
      <xdr:rowOff>0</xdr:rowOff>
    </xdr:from>
    <xdr:to>
      <xdr:col>8</xdr:col>
      <xdr:colOff>7620</xdr:colOff>
      <xdr:row>132</xdr:row>
      <xdr:rowOff>9525</xdr:rowOff>
    </xdr:to>
    <xdr:pic>
      <xdr:nvPicPr>
        <xdr:cNvPr id="2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26540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132</xdr:row>
      <xdr:rowOff>0</xdr:rowOff>
    </xdr:from>
    <xdr:to>
      <xdr:col>8</xdr:col>
      <xdr:colOff>9525</xdr:colOff>
      <xdr:row>132</xdr:row>
      <xdr:rowOff>10160</xdr:rowOff>
    </xdr:to>
    <xdr:pic>
      <xdr:nvPicPr>
        <xdr:cNvPr id="25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265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127</xdr:row>
      <xdr:rowOff>0</xdr:rowOff>
    </xdr:from>
    <xdr:to>
      <xdr:col>6</xdr:col>
      <xdr:colOff>9525</xdr:colOff>
      <xdr:row>127</xdr:row>
      <xdr:rowOff>10160</xdr:rowOff>
    </xdr:to>
    <xdr:pic>
      <xdr:nvPicPr>
        <xdr:cNvPr id="26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7932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127</xdr:row>
      <xdr:rowOff>0</xdr:rowOff>
    </xdr:from>
    <xdr:to>
      <xdr:col>6</xdr:col>
      <xdr:colOff>7620</xdr:colOff>
      <xdr:row>127</xdr:row>
      <xdr:rowOff>9525</xdr:rowOff>
    </xdr:to>
    <xdr:pic>
      <xdr:nvPicPr>
        <xdr:cNvPr id="2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79327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127</xdr:row>
      <xdr:rowOff>0</xdr:rowOff>
    </xdr:from>
    <xdr:to>
      <xdr:col>5</xdr:col>
      <xdr:colOff>9525</xdr:colOff>
      <xdr:row>127</xdr:row>
      <xdr:rowOff>10160</xdr:rowOff>
    </xdr:to>
    <xdr:pic>
      <xdr:nvPicPr>
        <xdr:cNvPr id="262" name="图片 2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47932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127</xdr:row>
      <xdr:rowOff>0</xdr:rowOff>
    </xdr:from>
    <xdr:to>
      <xdr:col>6</xdr:col>
      <xdr:colOff>9525</xdr:colOff>
      <xdr:row>127</xdr:row>
      <xdr:rowOff>9525</xdr:rowOff>
    </xdr:to>
    <xdr:pic>
      <xdr:nvPicPr>
        <xdr:cNvPr id="2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79327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132</xdr:row>
      <xdr:rowOff>0</xdr:rowOff>
    </xdr:from>
    <xdr:to>
      <xdr:col>9</xdr:col>
      <xdr:colOff>7620</xdr:colOff>
      <xdr:row>132</xdr:row>
      <xdr:rowOff>9525</xdr:rowOff>
    </xdr:to>
    <xdr:pic>
      <xdr:nvPicPr>
        <xdr:cNvPr id="2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26540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132</xdr:row>
      <xdr:rowOff>0</xdr:rowOff>
    </xdr:from>
    <xdr:to>
      <xdr:col>9</xdr:col>
      <xdr:colOff>9525</xdr:colOff>
      <xdr:row>132</xdr:row>
      <xdr:rowOff>10160</xdr:rowOff>
    </xdr:to>
    <xdr:pic>
      <xdr:nvPicPr>
        <xdr:cNvPr id="26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265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132</xdr:row>
      <xdr:rowOff>0</xdr:rowOff>
    </xdr:from>
    <xdr:to>
      <xdr:col>10</xdr:col>
      <xdr:colOff>7620</xdr:colOff>
      <xdr:row>132</xdr:row>
      <xdr:rowOff>9525</xdr:rowOff>
    </xdr:to>
    <xdr:pic>
      <xdr:nvPicPr>
        <xdr:cNvPr id="2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26540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132</xdr:row>
      <xdr:rowOff>0</xdr:rowOff>
    </xdr:from>
    <xdr:to>
      <xdr:col>10</xdr:col>
      <xdr:colOff>9525</xdr:colOff>
      <xdr:row>132</xdr:row>
      <xdr:rowOff>10160</xdr:rowOff>
    </xdr:to>
    <xdr:pic>
      <xdr:nvPicPr>
        <xdr:cNvPr id="2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265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10160</xdr:rowOff>
    </xdr:to>
    <xdr:pic>
      <xdr:nvPicPr>
        <xdr:cNvPr id="2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9183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147</xdr:row>
      <xdr:rowOff>0</xdr:rowOff>
    </xdr:from>
    <xdr:to>
      <xdr:col>7</xdr:col>
      <xdr:colOff>9525</xdr:colOff>
      <xdr:row>147</xdr:row>
      <xdr:rowOff>10160</xdr:rowOff>
    </xdr:to>
    <xdr:pic>
      <xdr:nvPicPr>
        <xdr:cNvPr id="2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1183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147</xdr:row>
      <xdr:rowOff>0</xdr:rowOff>
    </xdr:from>
    <xdr:to>
      <xdr:col>7</xdr:col>
      <xdr:colOff>7620</xdr:colOff>
      <xdr:row>147</xdr:row>
      <xdr:rowOff>9525</xdr:rowOff>
    </xdr:to>
    <xdr:pic>
      <xdr:nvPicPr>
        <xdr:cNvPr id="2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11833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93</xdr:row>
      <xdr:rowOff>0</xdr:rowOff>
    </xdr:from>
    <xdr:to>
      <xdr:col>7</xdr:col>
      <xdr:colOff>9525</xdr:colOff>
      <xdr:row>93</xdr:row>
      <xdr:rowOff>10160</xdr:rowOff>
    </xdr:to>
    <xdr:pic>
      <xdr:nvPicPr>
        <xdr:cNvPr id="27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0737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101</xdr:row>
      <xdr:rowOff>0</xdr:rowOff>
    </xdr:from>
    <xdr:to>
      <xdr:col>7</xdr:col>
      <xdr:colOff>9525</xdr:colOff>
      <xdr:row>101</xdr:row>
      <xdr:rowOff>10160</xdr:rowOff>
    </xdr:to>
    <xdr:pic>
      <xdr:nvPicPr>
        <xdr:cNvPr id="2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90021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96</xdr:row>
      <xdr:rowOff>0</xdr:rowOff>
    </xdr:from>
    <xdr:to>
      <xdr:col>7</xdr:col>
      <xdr:colOff>9525</xdr:colOff>
      <xdr:row>96</xdr:row>
      <xdr:rowOff>10160</xdr:rowOff>
    </xdr:to>
    <xdr:pic>
      <xdr:nvPicPr>
        <xdr:cNvPr id="2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3738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128</xdr:row>
      <xdr:rowOff>0</xdr:rowOff>
    </xdr:from>
    <xdr:to>
      <xdr:col>5</xdr:col>
      <xdr:colOff>9525</xdr:colOff>
      <xdr:row>128</xdr:row>
      <xdr:rowOff>10160</xdr:rowOff>
    </xdr:to>
    <xdr:pic>
      <xdr:nvPicPr>
        <xdr:cNvPr id="274" name="图片 2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49253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129</xdr:row>
      <xdr:rowOff>0</xdr:rowOff>
    </xdr:from>
    <xdr:to>
      <xdr:col>6</xdr:col>
      <xdr:colOff>9525</xdr:colOff>
      <xdr:row>129</xdr:row>
      <xdr:rowOff>10160</xdr:rowOff>
    </xdr:to>
    <xdr:pic>
      <xdr:nvPicPr>
        <xdr:cNvPr id="2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0253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129</xdr:row>
      <xdr:rowOff>0</xdr:rowOff>
    </xdr:from>
    <xdr:to>
      <xdr:col>6</xdr:col>
      <xdr:colOff>7620</xdr:colOff>
      <xdr:row>129</xdr:row>
      <xdr:rowOff>9525</xdr:rowOff>
    </xdr:to>
    <xdr:pic>
      <xdr:nvPicPr>
        <xdr:cNvPr id="2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02537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10160</xdr:rowOff>
    </xdr:to>
    <xdr:pic>
      <xdr:nvPicPr>
        <xdr:cNvPr id="277" name="图片 27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40525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7</xdr:col>
      <xdr:colOff>9525</xdr:colOff>
      <xdr:row>92</xdr:row>
      <xdr:rowOff>10160</xdr:rowOff>
    </xdr:to>
    <xdr:pic>
      <xdr:nvPicPr>
        <xdr:cNvPr id="2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07118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85</xdr:row>
      <xdr:rowOff>0</xdr:rowOff>
    </xdr:from>
    <xdr:to>
      <xdr:col>7</xdr:col>
      <xdr:colOff>9525</xdr:colOff>
      <xdr:row>85</xdr:row>
      <xdr:rowOff>10160</xdr:rowOff>
    </xdr:to>
    <xdr:pic>
      <xdr:nvPicPr>
        <xdr:cNvPr id="2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98317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9525</xdr:colOff>
      <xdr:row>135</xdr:row>
      <xdr:rowOff>10160</xdr:rowOff>
    </xdr:to>
    <xdr:pic>
      <xdr:nvPicPr>
        <xdr:cNvPr id="28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7</xdr:col>
      <xdr:colOff>9525</xdr:colOff>
      <xdr:row>75</xdr:row>
      <xdr:rowOff>10160</xdr:rowOff>
    </xdr:to>
    <xdr:pic>
      <xdr:nvPicPr>
        <xdr:cNvPr id="28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6077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74</xdr:row>
      <xdr:rowOff>0</xdr:rowOff>
    </xdr:from>
    <xdr:to>
      <xdr:col>7</xdr:col>
      <xdr:colOff>9525</xdr:colOff>
      <xdr:row>74</xdr:row>
      <xdr:rowOff>10160</xdr:rowOff>
    </xdr:to>
    <xdr:pic>
      <xdr:nvPicPr>
        <xdr:cNvPr id="2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5077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106</xdr:row>
      <xdr:rowOff>0</xdr:rowOff>
    </xdr:from>
    <xdr:to>
      <xdr:col>7</xdr:col>
      <xdr:colOff>9525</xdr:colOff>
      <xdr:row>106</xdr:row>
      <xdr:rowOff>10160</xdr:rowOff>
    </xdr:to>
    <xdr:pic>
      <xdr:nvPicPr>
        <xdr:cNvPr id="28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4406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72</xdr:row>
      <xdr:rowOff>0</xdr:rowOff>
    </xdr:from>
    <xdr:to>
      <xdr:col>7</xdr:col>
      <xdr:colOff>9525</xdr:colOff>
      <xdr:row>72</xdr:row>
      <xdr:rowOff>10160</xdr:rowOff>
    </xdr:to>
    <xdr:pic>
      <xdr:nvPicPr>
        <xdr:cNvPr id="2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82877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136</xdr:row>
      <xdr:rowOff>0</xdr:rowOff>
    </xdr:from>
    <xdr:to>
      <xdr:col>7</xdr:col>
      <xdr:colOff>9525</xdr:colOff>
      <xdr:row>136</xdr:row>
      <xdr:rowOff>10160</xdr:rowOff>
    </xdr:to>
    <xdr:pic>
      <xdr:nvPicPr>
        <xdr:cNvPr id="2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654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107</xdr:row>
      <xdr:rowOff>0</xdr:rowOff>
    </xdr:from>
    <xdr:to>
      <xdr:col>7</xdr:col>
      <xdr:colOff>9525</xdr:colOff>
      <xdr:row>107</xdr:row>
      <xdr:rowOff>10160</xdr:rowOff>
    </xdr:to>
    <xdr:pic>
      <xdr:nvPicPr>
        <xdr:cNvPr id="28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6006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168</xdr:row>
      <xdr:rowOff>10160</xdr:rowOff>
    </xdr:to>
    <xdr:pic>
      <xdr:nvPicPr>
        <xdr:cNvPr id="2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55196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9525</xdr:colOff>
      <xdr:row>135</xdr:row>
      <xdr:rowOff>10160</xdr:rowOff>
    </xdr:to>
    <xdr:pic>
      <xdr:nvPicPr>
        <xdr:cNvPr id="29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104</xdr:row>
      <xdr:rowOff>0</xdr:rowOff>
    </xdr:from>
    <xdr:to>
      <xdr:col>7</xdr:col>
      <xdr:colOff>9525</xdr:colOff>
      <xdr:row>104</xdr:row>
      <xdr:rowOff>10160</xdr:rowOff>
    </xdr:to>
    <xdr:pic>
      <xdr:nvPicPr>
        <xdr:cNvPr id="29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2047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121</xdr:row>
      <xdr:rowOff>0</xdr:rowOff>
    </xdr:from>
    <xdr:to>
      <xdr:col>7</xdr:col>
      <xdr:colOff>7620</xdr:colOff>
      <xdr:row>121</xdr:row>
      <xdr:rowOff>9525</xdr:rowOff>
    </xdr:to>
    <xdr:pic>
      <xdr:nvPicPr>
        <xdr:cNvPr id="2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28273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84</xdr:row>
      <xdr:rowOff>0</xdr:rowOff>
    </xdr:from>
    <xdr:to>
      <xdr:col>7</xdr:col>
      <xdr:colOff>9525</xdr:colOff>
      <xdr:row>84</xdr:row>
      <xdr:rowOff>10160</xdr:rowOff>
    </xdr:to>
    <xdr:pic>
      <xdr:nvPicPr>
        <xdr:cNvPr id="2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973169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10160</xdr:rowOff>
    </xdr:to>
    <xdr:pic>
      <xdr:nvPicPr>
        <xdr:cNvPr id="29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95783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</xdr:row>
      <xdr:rowOff>0</xdr:rowOff>
    </xdr:from>
    <xdr:to>
      <xdr:col>6</xdr:col>
      <xdr:colOff>7620</xdr:colOff>
      <xdr:row>138</xdr:row>
      <xdr:rowOff>9525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93818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138</xdr:row>
      <xdr:rowOff>0</xdr:rowOff>
    </xdr:from>
    <xdr:to>
      <xdr:col>5</xdr:col>
      <xdr:colOff>9525</xdr:colOff>
      <xdr:row>138</xdr:row>
      <xdr:rowOff>10160</xdr:rowOff>
    </xdr:to>
    <xdr:pic>
      <xdr:nvPicPr>
        <xdr:cNvPr id="299" name="图片 2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9381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149</xdr:row>
      <xdr:rowOff>0</xdr:rowOff>
    </xdr:from>
    <xdr:to>
      <xdr:col>7</xdr:col>
      <xdr:colOff>9525</xdr:colOff>
      <xdr:row>149</xdr:row>
      <xdr:rowOff>9525</xdr:rowOff>
    </xdr:to>
    <xdr:pic>
      <xdr:nvPicPr>
        <xdr:cNvPr id="30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28692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149</xdr:row>
      <xdr:rowOff>0</xdr:rowOff>
    </xdr:from>
    <xdr:to>
      <xdr:col>7</xdr:col>
      <xdr:colOff>7620</xdr:colOff>
      <xdr:row>149</xdr:row>
      <xdr:rowOff>9525</xdr:rowOff>
    </xdr:to>
    <xdr:pic>
      <xdr:nvPicPr>
        <xdr:cNvPr id="30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28692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149</xdr:row>
      <xdr:rowOff>0</xdr:rowOff>
    </xdr:from>
    <xdr:to>
      <xdr:col>6</xdr:col>
      <xdr:colOff>9525</xdr:colOff>
      <xdr:row>149</xdr:row>
      <xdr:rowOff>10160</xdr:rowOff>
    </xdr:to>
    <xdr:pic>
      <xdr:nvPicPr>
        <xdr:cNvPr id="303" name="图片 3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7286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149</xdr:row>
      <xdr:rowOff>0</xdr:rowOff>
    </xdr:from>
    <xdr:to>
      <xdr:col>8</xdr:col>
      <xdr:colOff>7620</xdr:colOff>
      <xdr:row>149</xdr:row>
      <xdr:rowOff>9525</xdr:rowOff>
    </xdr:to>
    <xdr:pic>
      <xdr:nvPicPr>
        <xdr:cNvPr id="30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728692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149</xdr:row>
      <xdr:rowOff>0</xdr:rowOff>
    </xdr:from>
    <xdr:to>
      <xdr:col>8</xdr:col>
      <xdr:colOff>9525</xdr:colOff>
      <xdr:row>149</xdr:row>
      <xdr:rowOff>10160</xdr:rowOff>
    </xdr:to>
    <xdr:pic>
      <xdr:nvPicPr>
        <xdr:cNvPr id="3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7286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142</xdr:row>
      <xdr:rowOff>0</xdr:rowOff>
    </xdr:from>
    <xdr:to>
      <xdr:col>6</xdr:col>
      <xdr:colOff>7620</xdr:colOff>
      <xdr:row>142</xdr:row>
      <xdr:rowOff>9525</xdr:rowOff>
    </xdr:to>
    <xdr:pic>
      <xdr:nvPicPr>
        <xdr:cNvPr id="30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47825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142</xdr:row>
      <xdr:rowOff>0</xdr:rowOff>
    </xdr:from>
    <xdr:to>
      <xdr:col>5</xdr:col>
      <xdr:colOff>9525</xdr:colOff>
      <xdr:row>142</xdr:row>
      <xdr:rowOff>10160</xdr:rowOff>
    </xdr:to>
    <xdr:pic>
      <xdr:nvPicPr>
        <xdr:cNvPr id="307" name="图片 30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64782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142</xdr:row>
      <xdr:rowOff>0</xdr:rowOff>
    </xdr:from>
    <xdr:to>
      <xdr:col>6</xdr:col>
      <xdr:colOff>9525</xdr:colOff>
      <xdr:row>142</xdr:row>
      <xdr:rowOff>9525</xdr:rowOff>
    </xdr:to>
    <xdr:pic>
      <xdr:nvPicPr>
        <xdr:cNvPr id="30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47825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</xdr:row>
      <xdr:rowOff>0</xdr:rowOff>
    </xdr:from>
    <xdr:to>
      <xdr:col>9</xdr:col>
      <xdr:colOff>7620</xdr:colOff>
      <xdr:row>149</xdr:row>
      <xdr:rowOff>9525</xdr:rowOff>
    </xdr:to>
    <xdr:pic>
      <xdr:nvPicPr>
        <xdr:cNvPr id="30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728692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149</xdr:row>
      <xdr:rowOff>0</xdr:rowOff>
    </xdr:from>
    <xdr:to>
      <xdr:col>9</xdr:col>
      <xdr:colOff>9525</xdr:colOff>
      <xdr:row>149</xdr:row>
      <xdr:rowOff>10160</xdr:rowOff>
    </xdr:to>
    <xdr:pic>
      <xdr:nvPicPr>
        <xdr:cNvPr id="3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7286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149</xdr:row>
      <xdr:rowOff>0</xdr:rowOff>
    </xdr:from>
    <xdr:to>
      <xdr:col>10</xdr:col>
      <xdr:colOff>7620</xdr:colOff>
      <xdr:row>149</xdr:row>
      <xdr:rowOff>9525</xdr:rowOff>
    </xdr:to>
    <xdr:pic>
      <xdr:nvPicPr>
        <xdr:cNvPr id="3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728692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149</xdr:row>
      <xdr:rowOff>0</xdr:rowOff>
    </xdr:from>
    <xdr:to>
      <xdr:col>10</xdr:col>
      <xdr:colOff>9525</xdr:colOff>
      <xdr:row>149</xdr:row>
      <xdr:rowOff>10160</xdr:rowOff>
    </xdr:to>
    <xdr:pic>
      <xdr:nvPicPr>
        <xdr:cNvPr id="3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7286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163</xdr:row>
      <xdr:rowOff>0</xdr:rowOff>
    </xdr:from>
    <xdr:to>
      <xdr:col>7</xdr:col>
      <xdr:colOff>7620</xdr:colOff>
      <xdr:row>163</xdr:row>
      <xdr:rowOff>9525</xdr:rowOff>
    </xdr:to>
    <xdr:pic>
      <xdr:nvPicPr>
        <xdr:cNvPr id="3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904936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143</xdr:row>
      <xdr:rowOff>0</xdr:rowOff>
    </xdr:from>
    <xdr:to>
      <xdr:col>5</xdr:col>
      <xdr:colOff>9525</xdr:colOff>
      <xdr:row>143</xdr:row>
      <xdr:rowOff>10160</xdr:rowOff>
    </xdr:to>
    <xdr:pic>
      <xdr:nvPicPr>
        <xdr:cNvPr id="314" name="图片 3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65582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145</xdr:row>
      <xdr:rowOff>0</xdr:rowOff>
    </xdr:from>
    <xdr:to>
      <xdr:col>6</xdr:col>
      <xdr:colOff>9525</xdr:colOff>
      <xdr:row>145</xdr:row>
      <xdr:rowOff>10160</xdr:rowOff>
    </xdr:to>
    <xdr:pic>
      <xdr:nvPicPr>
        <xdr:cNvPr id="3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81829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145</xdr:row>
      <xdr:rowOff>0</xdr:rowOff>
    </xdr:from>
    <xdr:to>
      <xdr:col>6</xdr:col>
      <xdr:colOff>7620</xdr:colOff>
      <xdr:row>145</xdr:row>
      <xdr:rowOff>9525</xdr:rowOff>
    </xdr:to>
    <xdr:pic>
      <xdr:nvPicPr>
        <xdr:cNvPr id="3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81829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7</xdr:col>
      <xdr:colOff>9525</xdr:colOff>
      <xdr:row>112</xdr:row>
      <xdr:rowOff>10160</xdr:rowOff>
    </xdr:to>
    <xdr:pic>
      <xdr:nvPicPr>
        <xdr:cNvPr id="31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3626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100</xdr:row>
      <xdr:rowOff>0</xdr:rowOff>
    </xdr:from>
    <xdr:to>
      <xdr:col>7</xdr:col>
      <xdr:colOff>9525</xdr:colOff>
      <xdr:row>100</xdr:row>
      <xdr:rowOff>10160</xdr:rowOff>
    </xdr:to>
    <xdr:pic>
      <xdr:nvPicPr>
        <xdr:cNvPr id="3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7884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114</xdr:row>
      <xdr:rowOff>0</xdr:rowOff>
    </xdr:from>
    <xdr:to>
      <xdr:col>7</xdr:col>
      <xdr:colOff>9525</xdr:colOff>
      <xdr:row>114</xdr:row>
      <xdr:rowOff>10160</xdr:rowOff>
    </xdr:to>
    <xdr:pic>
      <xdr:nvPicPr>
        <xdr:cNvPr id="3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56264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9525</xdr:colOff>
      <xdr:row>95</xdr:row>
      <xdr:rowOff>10160</xdr:rowOff>
    </xdr:to>
    <xdr:pic>
      <xdr:nvPicPr>
        <xdr:cNvPr id="33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273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106</xdr:row>
      <xdr:rowOff>0</xdr:rowOff>
    </xdr:from>
    <xdr:to>
      <xdr:col>7</xdr:col>
      <xdr:colOff>9525</xdr:colOff>
      <xdr:row>106</xdr:row>
      <xdr:rowOff>10160</xdr:rowOff>
    </xdr:to>
    <xdr:pic>
      <xdr:nvPicPr>
        <xdr:cNvPr id="3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4406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127</xdr:row>
      <xdr:rowOff>0</xdr:rowOff>
    </xdr:from>
    <xdr:to>
      <xdr:col>7</xdr:col>
      <xdr:colOff>9525</xdr:colOff>
      <xdr:row>127</xdr:row>
      <xdr:rowOff>10160</xdr:rowOff>
    </xdr:to>
    <xdr:pic>
      <xdr:nvPicPr>
        <xdr:cNvPr id="3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7932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137</xdr:row>
      <xdr:rowOff>0</xdr:rowOff>
    </xdr:from>
    <xdr:to>
      <xdr:col>6</xdr:col>
      <xdr:colOff>9525</xdr:colOff>
      <xdr:row>137</xdr:row>
      <xdr:rowOff>10160</xdr:rowOff>
    </xdr:to>
    <xdr:pic>
      <xdr:nvPicPr>
        <xdr:cNvPr id="3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959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137</xdr:row>
      <xdr:rowOff>0</xdr:rowOff>
    </xdr:from>
    <xdr:to>
      <xdr:col>6</xdr:col>
      <xdr:colOff>7620</xdr:colOff>
      <xdr:row>137</xdr:row>
      <xdr:rowOff>9525</xdr:rowOff>
    </xdr:to>
    <xdr:pic>
      <xdr:nvPicPr>
        <xdr:cNvPr id="36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9594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137</xdr:row>
      <xdr:rowOff>0</xdr:rowOff>
    </xdr:from>
    <xdr:to>
      <xdr:col>5</xdr:col>
      <xdr:colOff>9525</xdr:colOff>
      <xdr:row>137</xdr:row>
      <xdr:rowOff>10160</xdr:rowOff>
    </xdr:to>
    <xdr:pic>
      <xdr:nvPicPr>
        <xdr:cNvPr id="370" name="图片 3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7959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137</xdr:row>
      <xdr:rowOff>0</xdr:rowOff>
    </xdr:from>
    <xdr:to>
      <xdr:col>6</xdr:col>
      <xdr:colOff>9525</xdr:colOff>
      <xdr:row>137</xdr:row>
      <xdr:rowOff>9525</xdr:rowOff>
    </xdr:to>
    <xdr:pic>
      <xdr:nvPicPr>
        <xdr:cNvPr id="37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9594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10160</xdr:rowOff>
    </xdr:to>
    <xdr:pic>
      <xdr:nvPicPr>
        <xdr:cNvPr id="376" name="图片 3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3782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</xdr:row>
      <xdr:rowOff>0</xdr:rowOff>
    </xdr:from>
    <xdr:to>
      <xdr:col>6</xdr:col>
      <xdr:colOff>9525</xdr:colOff>
      <xdr:row>139</xdr:row>
      <xdr:rowOff>10160</xdr:rowOff>
    </xdr:to>
    <xdr:pic>
      <xdr:nvPicPr>
        <xdr:cNvPr id="37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0381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139</xdr:row>
      <xdr:rowOff>0</xdr:rowOff>
    </xdr:from>
    <xdr:to>
      <xdr:col>6</xdr:col>
      <xdr:colOff>7620</xdr:colOff>
      <xdr:row>139</xdr:row>
      <xdr:rowOff>9525</xdr:rowOff>
    </xdr:to>
    <xdr:pic>
      <xdr:nvPicPr>
        <xdr:cNvPr id="37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03819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9525</xdr:colOff>
      <xdr:row>135</xdr:row>
      <xdr:rowOff>9525</xdr:rowOff>
    </xdr:to>
    <xdr:pic>
      <xdr:nvPicPr>
        <xdr:cNvPr id="3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0545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7620</xdr:colOff>
      <xdr:row>135</xdr:row>
      <xdr:rowOff>9525</xdr:rowOff>
    </xdr:to>
    <xdr:pic>
      <xdr:nvPicPr>
        <xdr:cNvPr id="38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135</xdr:row>
      <xdr:rowOff>0</xdr:rowOff>
    </xdr:from>
    <xdr:to>
      <xdr:col>8</xdr:col>
      <xdr:colOff>7620</xdr:colOff>
      <xdr:row>135</xdr:row>
      <xdr:rowOff>9525</xdr:rowOff>
    </xdr:to>
    <xdr:pic>
      <xdr:nvPicPr>
        <xdr:cNvPr id="38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135</xdr:row>
      <xdr:rowOff>0</xdr:rowOff>
    </xdr:from>
    <xdr:to>
      <xdr:col>8</xdr:col>
      <xdr:colOff>9525</xdr:colOff>
      <xdr:row>135</xdr:row>
      <xdr:rowOff>10160</xdr:rowOff>
    </xdr:to>
    <xdr:pic>
      <xdr:nvPicPr>
        <xdr:cNvPr id="3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6</xdr:col>
      <xdr:colOff>9525</xdr:colOff>
      <xdr:row>130</xdr:row>
      <xdr:rowOff>10160</xdr:rowOff>
    </xdr:to>
    <xdr:pic>
      <xdr:nvPicPr>
        <xdr:cNvPr id="3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1053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6</xdr:col>
      <xdr:colOff>7620</xdr:colOff>
      <xdr:row>130</xdr:row>
      <xdr:rowOff>9525</xdr:rowOff>
    </xdr:to>
    <xdr:pic>
      <xdr:nvPicPr>
        <xdr:cNvPr id="38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10538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130</xdr:row>
      <xdr:rowOff>0</xdr:rowOff>
    </xdr:from>
    <xdr:to>
      <xdr:col>5</xdr:col>
      <xdr:colOff>9525</xdr:colOff>
      <xdr:row>130</xdr:row>
      <xdr:rowOff>10160</xdr:rowOff>
    </xdr:to>
    <xdr:pic>
      <xdr:nvPicPr>
        <xdr:cNvPr id="390" name="图片 38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1053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130</xdr:row>
      <xdr:rowOff>0</xdr:rowOff>
    </xdr:from>
    <xdr:to>
      <xdr:col>6</xdr:col>
      <xdr:colOff>9525</xdr:colOff>
      <xdr:row>130</xdr:row>
      <xdr:rowOff>9525</xdr:rowOff>
    </xdr:to>
    <xdr:pic>
      <xdr:nvPicPr>
        <xdr:cNvPr id="39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10538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135</xdr:row>
      <xdr:rowOff>0</xdr:rowOff>
    </xdr:from>
    <xdr:to>
      <xdr:col>9</xdr:col>
      <xdr:colOff>7620</xdr:colOff>
      <xdr:row>135</xdr:row>
      <xdr:rowOff>9525</xdr:rowOff>
    </xdr:to>
    <xdr:pic>
      <xdr:nvPicPr>
        <xdr:cNvPr id="39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135</xdr:row>
      <xdr:rowOff>0</xdr:rowOff>
    </xdr:from>
    <xdr:to>
      <xdr:col>9</xdr:col>
      <xdr:colOff>9525</xdr:colOff>
      <xdr:row>135</xdr:row>
      <xdr:rowOff>10160</xdr:rowOff>
    </xdr:to>
    <xdr:pic>
      <xdr:nvPicPr>
        <xdr:cNvPr id="39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135</xdr:row>
      <xdr:rowOff>0</xdr:rowOff>
    </xdr:from>
    <xdr:to>
      <xdr:col>10</xdr:col>
      <xdr:colOff>7620</xdr:colOff>
      <xdr:row>135</xdr:row>
      <xdr:rowOff>9525</xdr:rowOff>
    </xdr:to>
    <xdr:pic>
      <xdr:nvPicPr>
        <xdr:cNvPr id="3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135</xdr:row>
      <xdr:rowOff>0</xdr:rowOff>
    </xdr:from>
    <xdr:to>
      <xdr:col>10</xdr:col>
      <xdr:colOff>9525</xdr:colOff>
      <xdr:row>135</xdr:row>
      <xdr:rowOff>10160</xdr:rowOff>
    </xdr:to>
    <xdr:pic>
      <xdr:nvPicPr>
        <xdr:cNvPr id="3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9525</xdr:colOff>
      <xdr:row>131</xdr:row>
      <xdr:rowOff>10160</xdr:rowOff>
    </xdr:to>
    <xdr:pic>
      <xdr:nvPicPr>
        <xdr:cNvPr id="396" name="图片 3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1853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124</xdr:row>
      <xdr:rowOff>0</xdr:rowOff>
    </xdr:from>
    <xdr:to>
      <xdr:col>7</xdr:col>
      <xdr:colOff>7620</xdr:colOff>
      <xdr:row>124</xdr:row>
      <xdr:rowOff>9525</xdr:rowOff>
    </xdr:to>
    <xdr:pic>
      <xdr:nvPicPr>
        <xdr:cNvPr id="4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53324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109</xdr:row>
      <xdr:rowOff>0</xdr:rowOff>
    </xdr:from>
    <xdr:to>
      <xdr:col>7</xdr:col>
      <xdr:colOff>7620</xdr:colOff>
      <xdr:row>109</xdr:row>
      <xdr:rowOff>9525</xdr:rowOff>
    </xdr:to>
    <xdr:pic>
      <xdr:nvPicPr>
        <xdr:cNvPr id="4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85684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119</xdr:row>
      <xdr:rowOff>0</xdr:rowOff>
    </xdr:from>
    <xdr:to>
      <xdr:col>7</xdr:col>
      <xdr:colOff>7620</xdr:colOff>
      <xdr:row>119</xdr:row>
      <xdr:rowOff>9525</xdr:rowOff>
    </xdr:to>
    <xdr:pic>
      <xdr:nvPicPr>
        <xdr:cNvPr id="4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10271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135</xdr:row>
      <xdr:rowOff>0</xdr:rowOff>
    </xdr:from>
    <xdr:to>
      <xdr:col>6</xdr:col>
      <xdr:colOff>7620</xdr:colOff>
      <xdr:row>135</xdr:row>
      <xdr:rowOff>9525</xdr:rowOff>
    </xdr:to>
    <xdr:pic>
      <xdr:nvPicPr>
        <xdr:cNvPr id="42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</xdr:row>
      <xdr:rowOff>0</xdr:rowOff>
    </xdr:from>
    <xdr:to>
      <xdr:col>6</xdr:col>
      <xdr:colOff>9525</xdr:colOff>
      <xdr:row>138</xdr:row>
      <xdr:rowOff>10160</xdr:rowOff>
    </xdr:to>
    <xdr:pic>
      <xdr:nvPicPr>
        <xdr:cNvPr id="42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9381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138</xdr:row>
      <xdr:rowOff>0</xdr:rowOff>
    </xdr:from>
    <xdr:to>
      <xdr:col>6</xdr:col>
      <xdr:colOff>9525</xdr:colOff>
      <xdr:row>138</xdr:row>
      <xdr:rowOff>9525</xdr:rowOff>
    </xdr:to>
    <xdr:pic>
      <xdr:nvPicPr>
        <xdr:cNvPr id="42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93818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139</xdr:row>
      <xdr:rowOff>0</xdr:rowOff>
    </xdr:from>
    <xdr:to>
      <xdr:col>5</xdr:col>
      <xdr:colOff>9525</xdr:colOff>
      <xdr:row>139</xdr:row>
      <xdr:rowOff>10160</xdr:rowOff>
    </xdr:to>
    <xdr:pic>
      <xdr:nvPicPr>
        <xdr:cNvPr id="429" name="图片 4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603819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140</xdr:row>
      <xdr:rowOff>0</xdr:rowOff>
    </xdr:from>
    <xdr:to>
      <xdr:col>6</xdr:col>
      <xdr:colOff>9525</xdr:colOff>
      <xdr:row>140</xdr:row>
      <xdr:rowOff>10160</xdr:rowOff>
    </xdr:to>
    <xdr:pic>
      <xdr:nvPicPr>
        <xdr:cNvPr id="4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1782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140</xdr:row>
      <xdr:rowOff>0</xdr:rowOff>
    </xdr:from>
    <xdr:to>
      <xdr:col>6</xdr:col>
      <xdr:colOff>7620</xdr:colOff>
      <xdr:row>140</xdr:row>
      <xdr:rowOff>9525</xdr:rowOff>
    </xdr:to>
    <xdr:pic>
      <xdr:nvPicPr>
        <xdr:cNvPr id="4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17821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7</xdr:col>
      <xdr:colOff>7620</xdr:colOff>
      <xdr:row>112</xdr:row>
      <xdr:rowOff>9525</xdr:rowOff>
    </xdr:to>
    <xdr:pic>
      <xdr:nvPicPr>
        <xdr:cNvPr id="4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36262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128</xdr:row>
      <xdr:rowOff>0</xdr:rowOff>
    </xdr:from>
    <xdr:to>
      <xdr:col>6</xdr:col>
      <xdr:colOff>7620</xdr:colOff>
      <xdr:row>128</xdr:row>
      <xdr:rowOff>9525</xdr:rowOff>
    </xdr:to>
    <xdr:pic>
      <xdr:nvPicPr>
        <xdr:cNvPr id="4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92535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9525</xdr:colOff>
      <xdr:row>135</xdr:row>
      <xdr:rowOff>9525</xdr:rowOff>
    </xdr:to>
    <xdr:pic>
      <xdr:nvPicPr>
        <xdr:cNvPr id="4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05455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135</xdr:row>
      <xdr:rowOff>0</xdr:rowOff>
    </xdr:from>
    <xdr:to>
      <xdr:col>7</xdr:col>
      <xdr:colOff>7620</xdr:colOff>
      <xdr:row>135</xdr:row>
      <xdr:rowOff>9525</xdr:rowOff>
    </xdr:to>
    <xdr:pic>
      <xdr:nvPicPr>
        <xdr:cNvPr id="4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135</xdr:row>
      <xdr:rowOff>0</xdr:rowOff>
    </xdr:from>
    <xdr:to>
      <xdr:col>6</xdr:col>
      <xdr:colOff>9525</xdr:colOff>
      <xdr:row>135</xdr:row>
      <xdr:rowOff>10160</xdr:rowOff>
    </xdr:to>
    <xdr:pic>
      <xdr:nvPicPr>
        <xdr:cNvPr id="445" name="图片 4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135</xdr:row>
      <xdr:rowOff>0</xdr:rowOff>
    </xdr:from>
    <xdr:to>
      <xdr:col>8</xdr:col>
      <xdr:colOff>7620</xdr:colOff>
      <xdr:row>135</xdr:row>
      <xdr:rowOff>9525</xdr:rowOff>
    </xdr:to>
    <xdr:pic>
      <xdr:nvPicPr>
        <xdr:cNvPr id="4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135</xdr:row>
      <xdr:rowOff>0</xdr:rowOff>
    </xdr:from>
    <xdr:to>
      <xdr:col>8</xdr:col>
      <xdr:colOff>9525</xdr:colOff>
      <xdr:row>135</xdr:row>
      <xdr:rowOff>10160</xdr:rowOff>
    </xdr:to>
    <xdr:pic>
      <xdr:nvPicPr>
        <xdr:cNvPr id="4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9525</xdr:colOff>
      <xdr:row>131</xdr:row>
      <xdr:rowOff>10160</xdr:rowOff>
    </xdr:to>
    <xdr:pic>
      <xdr:nvPicPr>
        <xdr:cNvPr id="44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1853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7620</xdr:colOff>
      <xdr:row>131</xdr:row>
      <xdr:rowOff>9525</xdr:rowOff>
    </xdr:to>
    <xdr:pic>
      <xdr:nvPicPr>
        <xdr:cNvPr id="4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185390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9525</xdr:colOff>
      <xdr:row>131</xdr:row>
      <xdr:rowOff>9525</xdr:rowOff>
    </xdr:to>
    <xdr:pic>
      <xdr:nvPicPr>
        <xdr:cNvPr id="4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1853900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135</xdr:row>
      <xdr:rowOff>0</xdr:rowOff>
    </xdr:from>
    <xdr:to>
      <xdr:col>9</xdr:col>
      <xdr:colOff>7620</xdr:colOff>
      <xdr:row>135</xdr:row>
      <xdr:rowOff>9525</xdr:rowOff>
    </xdr:to>
    <xdr:pic>
      <xdr:nvPicPr>
        <xdr:cNvPr id="45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135</xdr:row>
      <xdr:rowOff>0</xdr:rowOff>
    </xdr:from>
    <xdr:to>
      <xdr:col>9</xdr:col>
      <xdr:colOff>9525</xdr:colOff>
      <xdr:row>135</xdr:row>
      <xdr:rowOff>10160</xdr:rowOff>
    </xdr:to>
    <xdr:pic>
      <xdr:nvPicPr>
        <xdr:cNvPr id="4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135</xdr:row>
      <xdr:rowOff>0</xdr:rowOff>
    </xdr:from>
    <xdr:to>
      <xdr:col>10</xdr:col>
      <xdr:colOff>7620</xdr:colOff>
      <xdr:row>135</xdr:row>
      <xdr:rowOff>9525</xdr:rowOff>
    </xdr:to>
    <xdr:pic>
      <xdr:nvPicPr>
        <xdr:cNvPr id="4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70545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135</xdr:row>
      <xdr:rowOff>0</xdr:rowOff>
    </xdr:from>
    <xdr:to>
      <xdr:col>10</xdr:col>
      <xdr:colOff>9525</xdr:colOff>
      <xdr:row>135</xdr:row>
      <xdr:rowOff>10160</xdr:rowOff>
    </xdr:to>
    <xdr:pic>
      <xdr:nvPicPr>
        <xdr:cNvPr id="45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70545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133</xdr:row>
      <xdr:rowOff>0</xdr:rowOff>
    </xdr:from>
    <xdr:to>
      <xdr:col>6</xdr:col>
      <xdr:colOff>9525</xdr:colOff>
      <xdr:row>133</xdr:row>
      <xdr:rowOff>10160</xdr:rowOff>
    </xdr:to>
    <xdr:pic>
      <xdr:nvPicPr>
        <xdr:cNvPr id="45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3654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133</xdr:row>
      <xdr:rowOff>0</xdr:rowOff>
    </xdr:from>
    <xdr:to>
      <xdr:col>6</xdr:col>
      <xdr:colOff>7620</xdr:colOff>
      <xdr:row>133</xdr:row>
      <xdr:rowOff>9525</xdr:rowOff>
    </xdr:to>
    <xdr:pic>
      <xdr:nvPicPr>
        <xdr:cNvPr id="4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36541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140</xdr:row>
      <xdr:rowOff>0</xdr:rowOff>
    </xdr:from>
    <xdr:to>
      <xdr:col>7</xdr:col>
      <xdr:colOff>9525</xdr:colOff>
      <xdr:row>140</xdr:row>
      <xdr:rowOff>10160</xdr:rowOff>
    </xdr:to>
    <xdr:pic>
      <xdr:nvPicPr>
        <xdr:cNvPr id="4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1782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125</xdr:row>
      <xdr:rowOff>0</xdr:rowOff>
    </xdr:from>
    <xdr:to>
      <xdr:col>7</xdr:col>
      <xdr:colOff>7620</xdr:colOff>
      <xdr:row>125</xdr:row>
      <xdr:rowOff>9525</xdr:rowOff>
    </xdr:to>
    <xdr:pic>
      <xdr:nvPicPr>
        <xdr:cNvPr id="4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63325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83</xdr:row>
      <xdr:rowOff>0</xdr:rowOff>
    </xdr:from>
    <xdr:to>
      <xdr:col>7</xdr:col>
      <xdr:colOff>9525</xdr:colOff>
      <xdr:row>83</xdr:row>
      <xdr:rowOff>10160</xdr:rowOff>
    </xdr:to>
    <xdr:pic>
      <xdr:nvPicPr>
        <xdr:cNvPr id="5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96316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98</xdr:row>
      <xdr:rowOff>0</xdr:rowOff>
    </xdr:from>
    <xdr:to>
      <xdr:col>7</xdr:col>
      <xdr:colOff>9525</xdr:colOff>
      <xdr:row>98</xdr:row>
      <xdr:rowOff>10160</xdr:rowOff>
    </xdr:to>
    <xdr:pic>
      <xdr:nvPicPr>
        <xdr:cNvPr id="55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57382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9525</xdr:colOff>
      <xdr:row>97</xdr:row>
      <xdr:rowOff>10160</xdr:rowOff>
    </xdr:to>
    <xdr:pic>
      <xdr:nvPicPr>
        <xdr:cNvPr id="6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47381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10160</xdr:rowOff>
    </xdr:to>
    <xdr:pic>
      <xdr:nvPicPr>
        <xdr:cNvPr id="65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8465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181</xdr:row>
      <xdr:rowOff>0</xdr:rowOff>
    </xdr:from>
    <xdr:to>
      <xdr:col>7</xdr:col>
      <xdr:colOff>9525</xdr:colOff>
      <xdr:row>181</xdr:row>
      <xdr:rowOff>10160</xdr:rowOff>
    </xdr:to>
    <xdr:pic>
      <xdr:nvPicPr>
        <xdr:cNvPr id="65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56650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184</xdr:row>
      <xdr:rowOff>0</xdr:rowOff>
    </xdr:from>
    <xdr:to>
      <xdr:col>7</xdr:col>
      <xdr:colOff>9525</xdr:colOff>
      <xdr:row>184</xdr:row>
      <xdr:rowOff>10160</xdr:rowOff>
    </xdr:to>
    <xdr:pic>
      <xdr:nvPicPr>
        <xdr:cNvPr id="66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98655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187</xdr:row>
      <xdr:rowOff>0</xdr:rowOff>
    </xdr:from>
    <xdr:to>
      <xdr:col>7</xdr:col>
      <xdr:colOff>9525</xdr:colOff>
      <xdr:row>187</xdr:row>
      <xdr:rowOff>10160</xdr:rowOff>
    </xdr:to>
    <xdr:pic>
      <xdr:nvPicPr>
        <xdr:cNvPr id="663" name="图片 66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24066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185</xdr:row>
      <xdr:rowOff>0</xdr:rowOff>
    </xdr:from>
    <xdr:to>
      <xdr:col>7</xdr:col>
      <xdr:colOff>9525</xdr:colOff>
      <xdr:row>185</xdr:row>
      <xdr:rowOff>10160</xdr:rowOff>
    </xdr:to>
    <xdr:pic>
      <xdr:nvPicPr>
        <xdr:cNvPr id="66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212657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10160</xdr:rowOff>
    </xdr:to>
    <xdr:pic>
      <xdr:nvPicPr>
        <xdr:cNvPr id="6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5582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180</xdr:row>
      <xdr:rowOff>0</xdr:rowOff>
    </xdr:from>
    <xdr:to>
      <xdr:col>7</xdr:col>
      <xdr:colOff>9525</xdr:colOff>
      <xdr:row>180</xdr:row>
      <xdr:rowOff>10160</xdr:rowOff>
    </xdr:to>
    <xdr:pic>
      <xdr:nvPicPr>
        <xdr:cNvPr id="7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3464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102</xdr:row>
      <xdr:rowOff>0</xdr:rowOff>
    </xdr:from>
    <xdr:to>
      <xdr:col>7</xdr:col>
      <xdr:colOff>7620</xdr:colOff>
      <xdr:row>102</xdr:row>
      <xdr:rowOff>9525</xdr:rowOff>
    </xdr:to>
    <xdr:pic>
      <xdr:nvPicPr>
        <xdr:cNvPr id="72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198022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182</xdr:row>
      <xdr:rowOff>0</xdr:rowOff>
    </xdr:from>
    <xdr:to>
      <xdr:col>7</xdr:col>
      <xdr:colOff>9525</xdr:colOff>
      <xdr:row>182</xdr:row>
      <xdr:rowOff>10160</xdr:rowOff>
    </xdr:to>
    <xdr:pic>
      <xdr:nvPicPr>
        <xdr:cNvPr id="73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7065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111</xdr:row>
      <xdr:rowOff>0</xdr:rowOff>
    </xdr:from>
    <xdr:to>
      <xdr:col>7</xdr:col>
      <xdr:colOff>7620</xdr:colOff>
      <xdr:row>111</xdr:row>
      <xdr:rowOff>9525</xdr:rowOff>
    </xdr:to>
    <xdr:pic>
      <xdr:nvPicPr>
        <xdr:cNvPr id="75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30261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136</xdr:row>
      <xdr:rowOff>0</xdr:rowOff>
    </xdr:from>
    <xdr:to>
      <xdr:col>7</xdr:col>
      <xdr:colOff>9525</xdr:colOff>
      <xdr:row>136</xdr:row>
      <xdr:rowOff>9525</xdr:rowOff>
    </xdr:to>
    <xdr:pic>
      <xdr:nvPicPr>
        <xdr:cNvPr id="7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6546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136</xdr:row>
      <xdr:rowOff>0</xdr:rowOff>
    </xdr:from>
    <xdr:to>
      <xdr:col>7</xdr:col>
      <xdr:colOff>7620</xdr:colOff>
      <xdr:row>136</xdr:row>
      <xdr:rowOff>9525</xdr:rowOff>
    </xdr:to>
    <xdr:pic>
      <xdr:nvPicPr>
        <xdr:cNvPr id="76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576546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136</xdr:row>
      <xdr:rowOff>0</xdr:rowOff>
    </xdr:from>
    <xdr:to>
      <xdr:col>8</xdr:col>
      <xdr:colOff>7620</xdr:colOff>
      <xdr:row>136</xdr:row>
      <xdr:rowOff>9525</xdr:rowOff>
    </xdr:to>
    <xdr:pic>
      <xdr:nvPicPr>
        <xdr:cNvPr id="76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76546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136</xdr:row>
      <xdr:rowOff>0</xdr:rowOff>
    </xdr:from>
    <xdr:to>
      <xdr:col>8</xdr:col>
      <xdr:colOff>9525</xdr:colOff>
      <xdr:row>136</xdr:row>
      <xdr:rowOff>10160</xdr:rowOff>
    </xdr:to>
    <xdr:pic>
      <xdr:nvPicPr>
        <xdr:cNvPr id="7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57654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136</xdr:row>
      <xdr:rowOff>0</xdr:rowOff>
    </xdr:from>
    <xdr:to>
      <xdr:col>9</xdr:col>
      <xdr:colOff>7620</xdr:colOff>
      <xdr:row>136</xdr:row>
      <xdr:rowOff>9525</xdr:rowOff>
    </xdr:to>
    <xdr:pic>
      <xdr:nvPicPr>
        <xdr:cNvPr id="77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76546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136</xdr:row>
      <xdr:rowOff>0</xdr:rowOff>
    </xdr:from>
    <xdr:to>
      <xdr:col>9</xdr:col>
      <xdr:colOff>9525</xdr:colOff>
      <xdr:row>136</xdr:row>
      <xdr:rowOff>10160</xdr:rowOff>
    </xdr:to>
    <xdr:pic>
      <xdr:nvPicPr>
        <xdr:cNvPr id="7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57654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136</xdr:row>
      <xdr:rowOff>0</xdr:rowOff>
    </xdr:from>
    <xdr:to>
      <xdr:col>10</xdr:col>
      <xdr:colOff>7620</xdr:colOff>
      <xdr:row>136</xdr:row>
      <xdr:rowOff>9525</xdr:rowOff>
    </xdr:to>
    <xdr:pic>
      <xdr:nvPicPr>
        <xdr:cNvPr id="77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76546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136</xdr:row>
      <xdr:rowOff>0</xdr:rowOff>
    </xdr:from>
    <xdr:to>
      <xdr:col>10</xdr:col>
      <xdr:colOff>9525</xdr:colOff>
      <xdr:row>136</xdr:row>
      <xdr:rowOff>10160</xdr:rowOff>
    </xdr:to>
    <xdr:pic>
      <xdr:nvPicPr>
        <xdr:cNvPr id="77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57654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150</xdr:row>
      <xdr:rowOff>0</xdr:rowOff>
    </xdr:from>
    <xdr:to>
      <xdr:col>7</xdr:col>
      <xdr:colOff>7620</xdr:colOff>
      <xdr:row>150</xdr:row>
      <xdr:rowOff>9525</xdr:rowOff>
    </xdr:to>
    <xdr:pic>
      <xdr:nvPicPr>
        <xdr:cNvPr id="7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31740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106</xdr:row>
      <xdr:rowOff>0</xdr:rowOff>
    </xdr:from>
    <xdr:to>
      <xdr:col>7</xdr:col>
      <xdr:colOff>9525</xdr:colOff>
      <xdr:row>106</xdr:row>
      <xdr:rowOff>10160</xdr:rowOff>
    </xdr:to>
    <xdr:pic>
      <xdr:nvPicPr>
        <xdr:cNvPr id="8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24406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120</xdr:row>
      <xdr:rowOff>0</xdr:rowOff>
    </xdr:from>
    <xdr:to>
      <xdr:col>6</xdr:col>
      <xdr:colOff>7620</xdr:colOff>
      <xdr:row>120</xdr:row>
      <xdr:rowOff>9525</xdr:rowOff>
    </xdr:to>
    <xdr:pic>
      <xdr:nvPicPr>
        <xdr:cNvPr id="8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20272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120</xdr:row>
      <xdr:rowOff>0</xdr:rowOff>
    </xdr:from>
    <xdr:to>
      <xdr:col>5</xdr:col>
      <xdr:colOff>9525</xdr:colOff>
      <xdr:row>120</xdr:row>
      <xdr:rowOff>10160</xdr:rowOff>
    </xdr:to>
    <xdr:pic>
      <xdr:nvPicPr>
        <xdr:cNvPr id="836" name="图片 83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420272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127</xdr:row>
      <xdr:rowOff>0</xdr:rowOff>
    </xdr:from>
    <xdr:to>
      <xdr:col>7</xdr:col>
      <xdr:colOff>9525</xdr:colOff>
      <xdr:row>127</xdr:row>
      <xdr:rowOff>9525</xdr:rowOff>
    </xdr:to>
    <xdr:pic>
      <xdr:nvPicPr>
        <xdr:cNvPr id="8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79327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127</xdr:row>
      <xdr:rowOff>0</xdr:rowOff>
    </xdr:from>
    <xdr:to>
      <xdr:col>7</xdr:col>
      <xdr:colOff>7620</xdr:colOff>
      <xdr:row>127</xdr:row>
      <xdr:rowOff>9525</xdr:rowOff>
    </xdr:to>
    <xdr:pic>
      <xdr:nvPicPr>
        <xdr:cNvPr id="83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479327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127</xdr:row>
      <xdr:rowOff>0</xdr:rowOff>
    </xdr:from>
    <xdr:to>
      <xdr:col>8</xdr:col>
      <xdr:colOff>7620</xdr:colOff>
      <xdr:row>127</xdr:row>
      <xdr:rowOff>9525</xdr:rowOff>
    </xdr:to>
    <xdr:pic>
      <xdr:nvPicPr>
        <xdr:cNvPr id="84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479327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127</xdr:row>
      <xdr:rowOff>0</xdr:rowOff>
    </xdr:from>
    <xdr:to>
      <xdr:col>8</xdr:col>
      <xdr:colOff>9525</xdr:colOff>
      <xdr:row>127</xdr:row>
      <xdr:rowOff>10160</xdr:rowOff>
    </xdr:to>
    <xdr:pic>
      <xdr:nvPicPr>
        <xdr:cNvPr id="8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47932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10160</xdr:rowOff>
    </xdr:to>
    <xdr:pic>
      <xdr:nvPicPr>
        <xdr:cNvPr id="8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31321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7620</xdr:colOff>
      <xdr:row>122</xdr:row>
      <xdr:rowOff>9525</xdr:rowOff>
    </xdr:to>
    <xdr:pic>
      <xdr:nvPicPr>
        <xdr:cNvPr id="8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31321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10160</xdr:rowOff>
    </xdr:to>
    <xdr:pic>
      <xdr:nvPicPr>
        <xdr:cNvPr id="845" name="图片 84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431321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8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31321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127</xdr:row>
      <xdr:rowOff>0</xdr:rowOff>
    </xdr:from>
    <xdr:to>
      <xdr:col>9</xdr:col>
      <xdr:colOff>7620</xdr:colOff>
      <xdr:row>127</xdr:row>
      <xdr:rowOff>9525</xdr:rowOff>
    </xdr:to>
    <xdr:pic>
      <xdr:nvPicPr>
        <xdr:cNvPr id="84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479327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127</xdr:row>
      <xdr:rowOff>0</xdr:rowOff>
    </xdr:from>
    <xdr:to>
      <xdr:col>9</xdr:col>
      <xdr:colOff>9525</xdr:colOff>
      <xdr:row>127</xdr:row>
      <xdr:rowOff>10160</xdr:rowOff>
    </xdr:to>
    <xdr:pic>
      <xdr:nvPicPr>
        <xdr:cNvPr id="84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47932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127</xdr:row>
      <xdr:rowOff>0</xdr:rowOff>
    </xdr:from>
    <xdr:to>
      <xdr:col>10</xdr:col>
      <xdr:colOff>7620</xdr:colOff>
      <xdr:row>127</xdr:row>
      <xdr:rowOff>9525</xdr:rowOff>
    </xdr:to>
    <xdr:pic>
      <xdr:nvPicPr>
        <xdr:cNvPr id="84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479327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127</xdr:row>
      <xdr:rowOff>0</xdr:rowOff>
    </xdr:from>
    <xdr:to>
      <xdr:col>10</xdr:col>
      <xdr:colOff>9525</xdr:colOff>
      <xdr:row>127</xdr:row>
      <xdr:rowOff>10160</xdr:rowOff>
    </xdr:to>
    <xdr:pic>
      <xdr:nvPicPr>
        <xdr:cNvPr id="85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479327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140</xdr:row>
      <xdr:rowOff>0</xdr:rowOff>
    </xdr:from>
    <xdr:to>
      <xdr:col>7</xdr:col>
      <xdr:colOff>7620</xdr:colOff>
      <xdr:row>140</xdr:row>
      <xdr:rowOff>9525</xdr:rowOff>
    </xdr:to>
    <xdr:pic>
      <xdr:nvPicPr>
        <xdr:cNvPr id="85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17821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123</xdr:row>
      <xdr:rowOff>0</xdr:rowOff>
    </xdr:from>
    <xdr:to>
      <xdr:col>5</xdr:col>
      <xdr:colOff>9525</xdr:colOff>
      <xdr:row>123</xdr:row>
      <xdr:rowOff>10160</xdr:rowOff>
    </xdr:to>
    <xdr:pic>
      <xdr:nvPicPr>
        <xdr:cNvPr id="857" name="图片 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443323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10160</xdr:rowOff>
    </xdr:to>
    <xdr:pic>
      <xdr:nvPicPr>
        <xdr:cNvPr id="8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453324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178</xdr:row>
      <xdr:rowOff>0</xdr:rowOff>
    </xdr:from>
    <xdr:to>
      <xdr:col>7</xdr:col>
      <xdr:colOff>9525</xdr:colOff>
      <xdr:row>178</xdr:row>
      <xdr:rowOff>10160</xdr:rowOff>
    </xdr:to>
    <xdr:pic>
      <xdr:nvPicPr>
        <xdr:cNvPr id="8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1264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179</xdr:row>
      <xdr:rowOff>0</xdr:rowOff>
    </xdr:from>
    <xdr:to>
      <xdr:col>7</xdr:col>
      <xdr:colOff>9525</xdr:colOff>
      <xdr:row>179</xdr:row>
      <xdr:rowOff>10160</xdr:rowOff>
    </xdr:to>
    <xdr:pic>
      <xdr:nvPicPr>
        <xdr:cNvPr id="87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124646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177</xdr:row>
      <xdr:rowOff>0</xdr:rowOff>
    </xdr:from>
    <xdr:to>
      <xdr:col>7</xdr:col>
      <xdr:colOff>9525</xdr:colOff>
      <xdr:row>177</xdr:row>
      <xdr:rowOff>10160</xdr:rowOff>
    </xdr:to>
    <xdr:pic>
      <xdr:nvPicPr>
        <xdr:cNvPr id="87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09829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117</xdr:row>
      <xdr:rowOff>0</xdr:rowOff>
    </xdr:from>
    <xdr:to>
      <xdr:col>7</xdr:col>
      <xdr:colOff>7620</xdr:colOff>
      <xdr:row>117</xdr:row>
      <xdr:rowOff>9525</xdr:rowOff>
    </xdr:to>
    <xdr:pic>
      <xdr:nvPicPr>
        <xdr:cNvPr id="88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386268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134</xdr:row>
      <xdr:rowOff>0</xdr:rowOff>
    </xdr:from>
    <xdr:to>
      <xdr:col>6</xdr:col>
      <xdr:colOff>7620</xdr:colOff>
      <xdr:row>134</xdr:row>
      <xdr:rowOff>9525</xdr:rowOff>
    </xdr:to>
    <xdr:pic>
      <xdr:nvPicPr>
        <xdr:cNvPr id="8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4654250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134</xdr:row>
      <xdr:rowOff>0</xdr:rowOff>
    </xdr:from>
    <xdr:to>
      <xdr:col>5</xdr:col>
      <xdr:colOff>9525</xdr:colOff>
      <xdr:row>134</xdr:row>
      <xdr:rowOff>10160</xdr:rowOff>
    </xdr:to>
    <xdr:pic>
      <xdr:nvPicPr>
        <xdr:cNvPr id="886" name="图片 8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465425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9525</xdr:colOff>
      <xdr:row>141</xdr:row>
      <xdr:rowOff>9525</xdr:rowOff>
    </xdr:to>
    <xdr:pic>
      <xdr:nvPicPr>
        <xdr:cNvPr id="8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378237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141</xdr:row>
      <xdr:rowOff>0</xdr:rowOff>
    </xdr:from>
    <xdr:to>
      <xdr:col>7</xdr:col>
      <xdr:colOff>7620</xdr:colOff>
      <xdr:row>141</xdr:row>
      <xdr:rowOff>9525</xdr:rowOff>
    </xdr:to>
    <xdr:pic>
      <xdr:nvPicPr>
        <xdr:cNvPr id="8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637823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141</xdr:row>
      <xdr:rowOff>0</xdr:rowOff>
    </xdr:from>
    <xdr:to>
      <xdr:col>6</xdr:col>
      <xdr:colOff>9525</xdr:colOff>
      <xdr:row>141</xdr:row>
      <xdr:rowOff>10160</xdr:rowOff>
    </xdr:to>
    <xdr:pic>
      <xdr:nvPicPr>
        <xdr:cNvPr id="889" name="图片 88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63782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141</xdr:row>
      <xdr:rowOff>0</xdr:rowOff>
    </xdr:from>
    <xdr:to>
      <xdr:col>8</xdr:col>
      <xdr:colOff>7620</xdr:colOff>
      <xdr:row>141</xdr:row>
      <xdr:rowOff>9525</xdr:rowOff>
    </xdr:to>
    <xdr:pic>
      <xdr:nvPicPr>
        <xdr:cNvPr id="8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637823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141</xdr:row>
      <xdr:rowOff>0</xdr:rowOff>
    </xdr:from>
    <xdr:to>
      <xdr:col>8</xdr:col>
      <xdr:colOff>9525</xdr:colOff>
      <xdr:row>141</xdr:row>
      <xdr:rowOff>10160</xdr:rowOff>
    </xdr:to>
    <xdr:pic>
      <xdr:nvPicPr>
        <xdr:cNvPr id="89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926705" y="163782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136</xdr:row>
      <xdr:rowOff>0</xdr:rowOff>
    </xdr:from>
    <xdr:to>
      <xdr:col>5</xdr:col>
      <xdr:colOff>9525</xdr:colOff>
      <xdr:row>136</xdr:row>
      <xdr:rowOff>10160</xdr:rowOff>
    </xdr:to>
    <xdr:pic>
      <xdr:nvPicPr>
        <xdr:cNvPr id="893" name="图片 8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05250" y="1576546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136</xdr:row>
      <xdr:rowOff>0</xdr:rowOff>
    </xdr:from>
    <xdr:to>
      <xdr:col>6</xdr:col>
      <xdr:colOff>9525</xdr:colOff>
      <xdr:row>136</xdr:row>
      <xdr:rowOff>9525</xdr:rowOff>
    </xdr:to>
    <xdr:pic>
      <xdr:nvPicPr>
        <xdr:cNvPr id="89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62475" y="157654625"/>
          <a:ext cx="9525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141</xdr:row>
      <xdr:rowOff>0</xdr:rowOff>
    </xdr:from>
    <xdr:to>
      <xdr:col>9</xdr:col>
      <xdr:colOff>7620</xdr:colOff>
      <xdr:row>141</xdr:row>
      <xdr:rowOff>9525</xdr:rowOff>
    </xdr:to>
    <xdr:pic>
      <xdr:nvPicPr>
        <xdr:cNvPr id="89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637823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141</xdr:row>
      <xdr:rowOff>0</xdr:rowOff>
    </xdr:from>
    <xdr:to>
      <xdr:col>9</xdr:col>
      <xdr:colOff>9525</xdr:colOff>
      <xdr:row>141</xdr:row>
      <xdr:rowOff>10160</xdr:rowOff>
    </xdr:to>
    <xdr:pic>
      <xdr:nvPicPr>
        <xdr:cNvPr id="8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15120" y="163782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141</xdr:row>
      <xdr:rowOff>0</xdr:rowOff>
    </xdr:from>
    <xdr:to>
      <xdr:col>10</xdr:col>
      <xdr:colOff>7620</xdr:colOff>
      <xdr:row>141</xdr:row>
      <xdr:rowOff>9525</xdr:rowOff>
    </xdr:to>
    <xdr:pic>
      <xdr:nvPicPr>
        <xdr:cNvPr id="89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637823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141</xdr:row>
      <xdr:rowOff>0</xdr:rowOff>
    </xdr:from>
    <xdr:to>
      <xdr:col>10</xdr:col>
      <xdr:colOff>9525</xdr:colOff>
      <xdr:row>141</xdr:row>
      <xdr:rowOff>10160</xdr:rowOff>
    </xdr:to>
    <xdr:pic>
      <xdr:nvPicPr>
        <xdr:cNvPr id="8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502900" y="1637823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156</xdr:row>
      <xdr:rowOff>0</xdr:rowOff>
    </xdr:from>
    <xdr:to>
      <xdr:col>7</xdr:col>
      <xdr:colOff>7620</xdr:colOff>
      <xdr:row>156</xdr:row>
      <xdr:rowOff>9525</xdr:rowOff>
    </xdr:to>
    <xdr:pic>
      <xdr:nvPicPr>
        <xdr:cNvPr id="8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17951767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221</xdr:row>
      <xdr:rowOff>0</xdr:rowOff>
    </xdr:from>
    <xdr:to>
      <xdr:col>7</xdr:col>
      <xdr:colOff>9525</xdr:colOff>
      <xdr:row>221</xdr:row>
      <xdr:rowOff>10160</xdr:rowOff>
    </xdr:to>
    <xdr:pic>
      <xdr:nvPicPr>
        <xdr:cNvPr id="2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0810" y="28363227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86</xdr:row>
      <xdr:rowOff>10160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6600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97</xdr:row>
      <xdr:rowOff>0</xdr:rowOff>
    </xdr:from>
    <xdr:to>
      <xdr:col>7</xdr:col>
      <xdr:colOff>9525</xdr:colOff>
      <xdr:row>129</xdr:row>
      <xdr:rowOff>10160</xdr:rowOff>
    </xdr:to>
    <xdr:pic>
      <xdr:nvPicPr>
        <xdr:cNvPr id="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7972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9525</xdr:colOff>
      <xdr:row>0</xdr:row>
      <xdr:rowOff>10160</xdr:rowOff>
    </xdr:to>
    <xdr:pic>
      <xdr:nvPicPr>
        <xdr:cNvPr id="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7</xdr:col>
      <xdr:colOff>9525</xdr:colOff>
      <xdr:row>2</xdr:row>
      <xdr:rowOff>10160</xdr:rowOff>
    </xdr:to>
    <xdr:pic>
      <xdr:nvPicPr>
        <xdr:cNvPr id="4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889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9525</xdr:colOff>
      <xdr:row>5</xdr:row>
      <xdr:rowOff>10160</xdr:rowOff>
    </xdr:to>
    <xdr:pic>
      <xdr:nvPicPr>
        <xdr:cNvPr id="57" name="图片 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1536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9525</xdr:colOff>
      <xdr:row>4</xdr:row>
      <xdr:rowOff>10160</xdr:rowOff>
    </xdr:to>
    <xdr:pic>
      <xdr:nvPicPr>
        <xdr:cNvPr id="62" name="图片 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1320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9525</xdr:colOff>
      <xdr:row>3</xdr:row>
      <xdr:rowOff>10160</xdr:rowOff>
    </xdr:to>
    <xdr:pic>
      <xdr:nvPicPr>
        <xdr:cNvPr id="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1104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9525</xdr:colOff>
      <xdr:row>1</xdr:row>
      <xdr:rowOff>10160</xdr:rowOff>
    </xdr:to>
    <xdr:pic>
      <xdr:nvPicPr>
        <xdr:cNvPr id="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495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66</xdr:row>
      <xdr:rowOff>0</xdr:rowOff>
    </xdr:from>
    <xdr:to>
      <xdr:col>7</xdr:col>
      <xdr:colOff>7620</xdr:colOff>
      <xdr:row>86</xdr:row>
      <xdr:rowOff>9525</xdr:rowOff>
    </xdr:to>
    <xdr:pic>
      <xdr:nvPicPr>
        <xdr:cNvPr id="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569710" y="6600825"/>
          <a:ext cx="762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103</xdr:row>
      <xdr:rowOff>0</xdr:rowOff>
    </xdr:from>
    <xdr:to>
      <xdr:col>6</xdr:col>
      <xdr:colOff>9525</xdr:colOff>
      <xdr:row>129</xdr:row>
      <xdr:rowOff>10160</xdr:rowOff>
    </xdr:to>
    <xdr:pic>
      <xdr:nvPicPr>
        <xdr:cNvPr id="121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40910" y="7972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36</xdr:row>
      <xdr:rowOff>0</xdr:rowOff>
    </xdr:from>
    <xdr:to>
      <xdr:col>7</xdr:col>
      <xdr:colOff>9525</xdr:colOff>
      <xdr:row>36</xdr:row>
      <xdr:rowOff>10160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66621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10160</xdr:rowOff>
    </xdr:to>
    <xdr:pic>
      <xdr:nvPicPr>
        <xdr:cNvPr id="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87261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9525</xdr:colOff>
      <xdr:row>0</xdr:row>
      <xdr:rowOff>10160</xdr:rowOff>
    </xdr:to>
    <xdr:pic>
      <xdr:nvPicPr>
        <xdr:cNvPr id="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10160</xdr:rowOff>
    </xdr:to>
    <xdr:pic>
      <xdr:nvPicPr>
        <xdr:cNvPr id="1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740" y="9734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89</xdr:row>
      <xdr:rowOff>0</xdr:rowOff>
    </xdr:from>
    <xdr:to>
      <xdr:col>7</xdr:col>
      <xdr:colOff>9525</xdr:colOff>
      <xdr:row>89</xdr:row>
      <xdr:rowOff>10160</xdr:rowOff>
    </xdr:to>
    <xdr:pic>
      <xdr:nvPicPr>
        <xdr:cNvPr id="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84734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55</xdr:row>
      <xdr:rowOff>0</xdr:rowOff>
    </xdr:from>
    <xdr:to>
      <xdr:col>7</xdr:col>
      <xdr:colOff>9525</xdr:colOff>
      <xdr:row>55</xdr:row>
      <xdr:rowOff>10160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07645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9525</xdr:colOff>
      <xdr:row>42</xdr:row>
      <xdr:rowOff>10160</xdr:rowOff>
    </xdr:to>
    <xdr:pic>
      <xdr:nvPicPr>
        <xdr:cNvPr id="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8088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10160</xdr:rowOff>
    </xdr:to>
    <xdr:pic>
      <xdr:nvPicPr>
        <xdr:cNvPr id="1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63865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10160</xdr:rowOff>
    </xdr:to>
    <xdr:pic>
      <xdr:nvPicPr>
        <xdr:cNvPr id="1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32229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10160</xdr:rowOff>
    </xdr:to>
    <xdr:pic>
      <xdr:nvPicPr>
        <xdr:cNvPr id="1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973455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9525</xdr:colOff>
      <xdr:row>68</xdr:row>
      <xdr:rowOff>10160</xdr:rowOff>
    </xdr:to>
    <xdr:pic>
      <xdr:nvPicPr>
        <xdr:cNvPr id="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37706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28</xdr:row>
      <xdr:rowOff>0</xdr:rowOff>
    </xdr:from>
    <xdr:to>
      <xdr:col>7</xdr:col>
      <xdr:colOff>9525</xdr:colOff>
      <xdr:row>28</xdr:row>
      <xdr:rowOff>10160</xdr:rowOff>
    </xdr:to>
    <xdr:pic>
      <xdr:nvPicPr>
        <xdr:cNvPr id="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479901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9525</xdr:colOff>
      <xdr:row>59</xdr:row>
      <xdr:rowOff>10160</xdr:rowOff>
    </xdr:to>
    <xdr:pic>
      <xdr:nvPicPr>
        <xdr:cNvPr id="4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17246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82</xdr:row>
      <xdr:rowOff>0</xdr:rowOff>
    </xdr:from>
    <xdr:to>
      <xdr:col>7</xdr:col>
      <xdr:colOff>9525</xdr:colOff>
      <xdr:row>82</xdr:row>
      <xdr:rowOff>10160</xdr:rowOff>
    </xdr:to>
    <xdr:pic>
      <xdr:nvPicPr>
        <xdr:cNvPr id="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72415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52</xdr:row>
      <xdr:rowOff>0</xdr:rowOff>
    </xdr:from>
    <xdr:to>
      <xdr:col>7</xdr:col>
      <xdr:colOff>9525</xdr:colOff>
      <xdr:row>52</xdr:row>
      <xdr:rowOff>10160</xdr:rowOff>
    </xdr:to>
    <xdr:pic>
      <xdr:nvPicPr>
        <xdr:cNvPr id="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01396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60</xdr:row>
      <xdr:rowOff>0</xdr:rowOff>
    </xdr:from>
    <xdr:to>
      <xdr:col>7</xdr:col>
      <xdr:colOff>9525</xdr:colOff>
      <xdr:row>60</xdr:row>
      <xdr:rowOff>10160</xdr:rowOff>
    </xdr:to>
    <xdr:pic>
      <xdr:nvPicPr>
        <xdr:cNvPr id="4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1912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60</xdr:row>
      <xdr:rowOff>0</xdr:rowOff>
    </xdr:from>
    <xdr:to>
      <xdr:col>6</xdr:col>
      <xdr:colOff>9525</xdr:colOff>
      <xdr:row>60</xdr:row>
      <xdr:rowOff>10160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740" y="119126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72</xdr:row>
      <xdr:rowOff>0</xdr:rowOff>
    </xdr:from>
    <xdr:to>
      <xdr:col>7</xdr:col>
      <xdr:colOff>9525</xdr:colOff>
      <xdr:row>72</xdr:row>
      <xdr:rowOff>10160</xdr:rowOff>
    </xdr:to>
    <xdr:pic>
      <xdr:nvPicPr>
        <xdr:cNvPr id="5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4926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9525</xdr:colOff>
      <xdr:row>34</xdr:row>
      <xdr:rowOff>10160</xdr:rowOff>
    </xdr:to>
    <xdr:pic>
      <xdr:nvPicPr>
        <xdr:cNvPr id="5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617569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10160</xdr:rowOff>
    </xdr:to>
    <xdr:pic>
      <xdr:nvPicPr>
        <xdr:cNvPr id="60" name="图片 5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28571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9525</xdr:colOff>
      <xdr:row>34</xdr:row>
      <xdr:rowOff>10160</xdr:rowOff>
    </xdr:to>
    <xdr:pic>
      <xdr:nvPicPr>
        <xdr:cNvPr id="6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740" y="617569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10160</xdr:rowOff>
    </xdr:to>
    <xdr:pic>
      <xdr:nvPicPr>
        <xdr:cNvPr id="74" name="图片 7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889740" y="1492631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10160</xdr:rowOff>
    </xdr:to>
    <xdr:pic>
      <xdr:nvPicPr>
        <xdr:cNvPr id="8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27276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10160</xdr:rowOff>
    </xdr:to>
    <xdr:pic>
      <xdr:nvPicPr>
        <xdr:cNvPr id="10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570198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9525</xdr:colOff>
      <xdr:row>24</xdr:row>
      <xdr:rowOff>10160</xdr:rowOff>
    </xdr:to>
    <xdr:pic>
      <xdr:nvPicPr>
        <xdr:cNvPr id="10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38554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10160</xdr:rowOff>
    </xdr:to>
    <xdr:pic>
      <xdr:nvPicPr>
        <xdr:cNvPr id="11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56464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9525</xdr:colOff>
      <xdr:row>58</xdr:row>
      <xdr:rowOff>10160</xdr:rowOff>
    </xdr:to>
    <xdr:pic>
      <xdr:nvPicPr>
        <xdr:cNvPr id="1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15366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10160</xdr:rowOff>
    </xdr:to>
    <xdr:pic>
      <xdr:nvPicPr>
        <xdr:cNvPr id="11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986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57</xdr:row>
      <xdr:rowOff>0</xdr:rowOff>
    </xdr:from>
    <xdr:to>
      <xdr:col>7</xdr:col>
      <xdr:colOff>9525</xdr:colOff>
      <xdr:row>57</xdr:row>
      <xdr:rowOff>10160</xdr:rowOff>
    </xdr:to>
    <xdr:pic>
      <xdr:nvPicPr>
        <xdr:cNvPr id="11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12636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49</xdr:row>
      <xdr:rowOff>0</xdr:rowOff>
    </xdr:from>
    <xdr:to>
      <xdr:col>7</xdr:col>
      <xdr:colOff>9525</xdr:colOff>
      <xdr:row>49</xdr:row>
      <xdr:rowOff>10160</xdr:rowOff>
    </xdr:to>
    <xdr:pic>
      <xdr:nvPicPr>
        <xdr:cNvPr id="11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95504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7</xdr:col>
      <xdr:colOff>9525</xdr:colOff>
      <xdr:row>77</xdr:row>
      <xdr:rowOff>10160</xdr:rowOff>
    </xdr:to>
    <xdr:pic>
      <xdr:nvPicPr>
        <xdr:cNvPr id="12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61937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81</xdr:row>
      <xdr:rowOff>0</xdr:rowOff>
    </xdr:from>
    <xdr:to>
      <xdr:col>7</xdr:col>
      <xdr:colOff>9525</xdr:colOff>
      <xdr:row>81</xdr:row>
      <xdr:rowOff>10160</xdr:rowOff>
    </xdr:to>
    <xdr:pic>
      <xdr:nvPicPr>
        <xdr:cNvPr id="13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69976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9525</xdr:colOff>
      <xdr:row>63</xdr:row>
      <xdr:rowOff>10160</xdr:rowOff>
    </xdr:to>
    <xdr:pic>
      <xdr:nvPicPr>
        <xdr:cNvPr id="13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254379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9525</xdr:colOff>
      <xdr:row>26</xdr:row>
      <xdr:rowOff>10160</xdr:rowOff>
    </xdr:to>
    <xdr:pic>
      <xdr:nvPicPr>
        <xdr:cNvPr id="13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433292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83</xdr:row>
      <xdr:rowOff>0</xdr:rowOff>
    </xdr:from>
    <xdr:to>
      <xdr:col>7</xdr:col>
      <xdr:colOff>9525</xdr:colOff>
      <xdr:row>83</xdr:row>
      <xdr:rowOff>10160</xdr:rowOff>
    </xdr:to>
    <xdr:pic>
      <xdr:nvPicPr>
        <xdr:cNvPr id="1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740916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10160</xdr:rowOff>
    </xdr:to>
    <xdr:pic>
      <xdr:nvPicPr>
        <xdr:cNvPr id="14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21475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9525</xdr:colOff>
      <xdr:row>23</xdr:row>
      <xdr:rowOff>10160</xdr:rowOff>
    </xdr:to>
    <xdr:pic>
      <xdr:nvPicPr>
        <xdr:cNvPr id="15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358870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10160</xdr:rowOff>
    </xdr:to>
    <xdr:pic>
      <xdr:nvPicPr>
        <xdr:cNvPr id="16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458819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30</xdr:row>
      <xdr:rowOff>0</xdr:rowOff>
    </xdr:from>
    <xdr:to>
      <xdr:col>7</xdr:col>
      <xdr:colOff>9525</xdr:colOff>
      <xdr:row>30</xdr:row>
      <xdr:rowOff>10160</xdr:rowOff>
    </xdr:to>
    <xdr:pic>
      <xdr:nvPicPr>
        <xdr:cNvPr id="17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52803425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41</xdr:row>
      <xdr:rowOff>0</xdr:rowOff>
    </xdr:from>
    <xdr:to>
      <xdr:col>7</xdr:col>
      <xdr:colOff>9525</xdr:colOff>
      <xdr:row>41</xdr:row>
      <xdr:rowOff>10160</xdr:rowOff>
    </xdr:to>
    <xdr:pic>
      <xdr:nvPicPr>
        <xdr:cNvPr id="17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786257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62</xdr:row>
      <xdr:rowOff>0</xdr:rowOff>
    </xdr:from>
    <xdr:to>
      <xdr:col>7</xdr:col>
      <xdr:colOff>9525</xdr:colOff>
      <xdr:row>62</xdr:row>
      <xdr:rowOff>10160</xdr:rowOff>
    </xdr:to>
    <xdr:pic>
      <xdr:nvPicPr>
        <xdr:cNvPr id="20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231900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10160</xdr:rowOff>
    </xdr:to>
    <xdr:pic>
      <xdr:nvPicPr>
        <xdr:cNvPr id="2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47269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9525</xdr:colOff>
      <xdr:row>65</xdr:row>
      <xdr:rowOff>10160</xdr:rowOff>
    </xdr:to>
    <xdr:pic>
      <xdr:nvPicPr>
        <xdr:cNvPr id="21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294892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76</xdr:row>
      <xdr:rowOff>0</xdr:rowOff>
    </xdr:from>
    <xdr:to>
      <xdr:col>7</xdr:col>
      <xdr:colOff>9525</xdr:colOff>
      <xdr:row>76</xdr:row>
      <xdr:rowOff>10160</xdr:rowOff>
    </xdr:to>
    <xdr:pic>
      <xdr:nvPicPr>
        <xdr:cNvPr id="22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594993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91</xdr:row>
      <xdr:rowOff>0</xdr:rowOff>
    </xdr:from>
    <xdr:to>
      <xdr:col>7</xdr:col>
      <xdr:colOff>9525</xdr:colOff>
      <xdr:row>91</xdr:row>
      <xdr:rowOff>10160</xdr:rowOff>
    </xdr:to>
    <xdr:pic>
      <xdr:nvPicPr>
        <xdr:cNvPr id="26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65555" y="189788800"/>
          <a:ext cx="9525" cy="101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3shn73ricbw522\FileStorage\File\2025-11\&#21494;&#22478;&#21439;&#24688;&#23572;&#24052;&#26684;&#38215;&#23601;&#19994;&#20135;&#19994;&#22253;&#25913;&#36896;&#25552;&#21319;&#39033;&#30446;10.3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项目库"/>
      <sheetName val="下拉列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CS228"/>
  <sheetViews>
    <sheetView showZeros="0" tabSelected="1" zoomScale="85" zoomScaleNormal="85" workbookViewId="0">
      <pane xSplit="8" ySplit="9" topLeftCell="I10" activePane="bottomRight" state="frozen"/>
      <selection/>
      <selection pane="topRight"/>
      <selection pane="bottomLeft"/>
      <selection pane="bottomRight" activeCell="K6" sqref="$A3:$XFD6"/>
    </sheetView>
  </sheetViews>
  <sheetFormatPr defaultColWidth="9" defaultRowHeight="18.75"/>
  <cols>
    <col min="1" max="1" width="8.85" style="11" customWidth="1"/>
    <col min="2" max="2" width="11.1" style="12" customWidth="1"/>
    <col min="3" max="3" width="15.9833333333333" style="12" customWidth="1"/>
    <col min="4" max="4" width="8.56666666666667" style="12" customWidth="1"/>
    <col min="5" max="5" width="6.75" style="12" customWidth="1"/>
    <col min="6" max="6" width="8.625" style="68" customWidth="1"/>
    <col min="7" max="7" width="8.50833333333333" style="12" customWidth="1"/>
    <col min="8" max="8" width="35.6416666666667" style="160" customWidth="1"/>
    <col min="9" max="9" width="16.9083333333333" style="70" customWidth="1"/>
    <col min="10" max="10" width="16.9" style="16" customWidth="1"/>
    <col min="11" max="13" width="13.3583333333333" style="16" customWidth="1"/>
    <col min="14" max="14" width="9.45" style="16" customWidth="1"/>
    <col min="15" max="15" width="11.9333333333333" style="16" customWidth="1"/>
    <col min="16" max="19" width="9.45" style="16" customWidth="1"/>
    <col min="20" max="20" width="9.38333333333333" style="17" customWidth="1"/>
    <col min="21" max="21" width="10.15" style="17" customWidth="1"/>
    <col min="22" max="16384" width="9" style="72"/>
  </cols>
  <sheetData>
    <row r="1" s="62" customFormat="1" ht="39" customHeight="1" spans="1:21">
      <c r="A1" s="74" t="s">
        <v>0</v>
      </c>
      <c r="B1" s="75"/>
      <c r="C1" s="75"/>
      <c r="D1" s="75"/>
      <c r="E1" s="75"/>
      <c r="F1" s="76"/>
      <c r="G1" s="74"/>
      <c r="H1" s="161"/>
      <c r="I1" s="100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74"/>
      <c r="U1" s="74"/>
    </row>
    <row r="2" s="62" customFormat="1" ht="31" customHeight="1" spans="1:21">
      <c r="A2" s="78" t="s">
        <v>1</v>
      </c>
      <c r="B2" s="78"/>
      <c r="C2" s="78"/>
      <c r="D2" s="78"/>
      <c r="E2" s="75"/>
      <c r="F2" s="76"/>
      <c r="G2" s="74"/>
      <c r="H2" s="161"/>
      <c r="I2" s="102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</row>
    <row r="3" s="63" customFormat="1" ht="17" customHeight="1" spans="1:21">
      <c r="A3" s="79" t="s">
        <v>2</v>
      </c>
      <c r="B3" s="79" t="s">
        <v>3</v>
      </c>
      <c r="C3" s="79" t="s">
        <v>4</v>
      </c>
      <c r="D3" s="79" t="s">
        <v>5</v>
      </c>
      <c r="E3" s="79" t="s">
        <v>6</v>
      </c>
      <c r="F3" s="80" t="s">
        <v>7</v>
      </c>
      <c r="G3" s="79" t="s">
        <v>8</v>
      </c>
      <c r="H3" s="162" t="s">
        <v>9</v>
      </c>
      <c r="I3" s="104" t="s">
        <v>10</v>
      </c>
      <c r="J3" s="105" t="s">
        <v>11</v>
      </c>
      <c r="K3" s="105"/>
      <c r="L3" s="105"/>
      <c r="M3" s="105"/>
      <c r="N3" s="105"/>
      <c r="O3" s="105"/>
      <c r="P3" s="105"/>
      <c r="Q3" s="105"/>
      <c r="R3" s="105"/>
      <c r="S3" s="105"/>
      <c r="T3" s="79" t="s">
        <v>12</v>
      </c>
      <c r="U3" s="79" t="s">
        <v>13</v>
      </c>
    </row>
    <row r="4" s="63" customFormat="1" ht="17" customHeight="1" spans="1:21">
      <c r="A4" s="81"/>
      <c r="B4" s="81"/>
      <c r="C4" s="81"/>
      <c r="D4" s="81"/>
      <c r="E4" s="81"/>
      <c r="F4" s="82"/>
      <c r="G4" s="81"/>
      <c r="H4" s="163"/>
      <c r="I4" s="106"/>
      <c r="J4" s="105" t="s">
        <v>14</v>
      </c>
      <c r="K4" s="105"/>
      <c r="L4" s="105"/>
      <c r="M4" s="105"/>
      <c r="N4" s="105"/>
      <c r="O4" s="105"/>
      <c r="P4" s="105"/>
      <c r="Q4" s="105"/>
      <c r="R4" s="107" t="s">
        <v>15</v>
      </c>
      <c r="S4" s="107" t="s">
        <v>16</v>
      </c>
      <c r="T4" s="81"/>
      <c r="U4" s="81"/>
    </row>
    <row r="5" s="63" customFormat="1" ht="17" customHeight="1" spans="1:21">
      <c r="A5" s="81"/>
      <c r="B5" s="81"/>
      <c r="C5" s="81"/>
      <c r="D5" s="81"/>
      <c r="E5" s="81"/>
      <c r="F5" s="82"/>
      <c r="G5" s="81"/>
      <c r="H5" s="163"/>
      <c r="I5" s="106"/>
      <c r="J5" s="107" t="s">
        <v>17</v>
      </c>
      <c r="K5" s="108" t="s">
        <v>18</v>
      </c>
      <c r="L5" s="108"/>
      <c r="M5" s="108" t="s">
        <v>19</v>
      </c>
      <c r="N5" s="109"/>
      <c r="O5" s="107" t="s">
        <v>20</v>
      </c>
      <c r="P5" s="107" t="s">
        <v>21</v>
      </c>
      <c r="Q5" s="107" t="s">
        <v>22</v>
      </c>
      <c r="R5" s="118"/>
      <c r="S5" s="118"/>
      <c r="T5" s="81"/>
      <c r="U5" s="81"/>
    </row>
    <row r="6" s="63" customFormat="1" ht="16" customHeight="1" spans="1:21">
      <c r="A6" s="83"/>
      <c r="B6" s="83"/>
      <c r="C6" s="83"/>
      <c r="D6" s="83"/>
      <c r="E6" s="83"/>
      <c r="F6" s="84"/>
      <c r="G6" s="83"/>
      <c r="H6" s="164"/>
      <c r="I6" s="110"/>
      <c r="J6" s="111"/>
      <c r="K6" s="105" t="s">
        <v>23</v>
      </c>
      <c r="L6" s="105" t="s">
        <v>24</v>
      </c>
      <c r="M6" s="105" t="s">
        <v>23</v>
      </c>
      <c r="N6" s="105" t="s">
        <v>24</v>
      </c>
      <c r="O6" s="111"/>
      <c r="P6" s="111"/>
      <c r="Q6" s="111"/>
      <c r="R6" s="111"/>
      <c r="S6" s="111"/>
      <c r="T6" s="83"/>
      <c r="U6" s="83"/>
    </row>
    <row r="7" s="157" customFormat="1" ht="29" customHeight="1" spans="1:21">
      <c r="A7" s="165" t="s">
        <v>25</v>
      </c>
      <c r="B7" s="165"/>
      <c r="C7" s="165"/>
      <c r="D7" s="165"/>
      <c r="E7" s="165"/>
      <c r="F7" s="166"/>
      <c r="G7" s="165"/>
      <c r="H7" s="167">
        <f>H8+H159+H165+H218+H220+H224+H226</f>
        <v>200</v>
      </c>
      <c r="I7" s="175">
        <f>SUM(I8,I159,I165,I218,I220,I226,I224)</f>
        <v>136798.09319</v>
      </c>
      <c r="J7" s="175">
        <f t="shared" ref="J7:S7" si="0">SUM(J8,J159,J165,J218,J220,J226,J224)</f>
        <v>136768.09319</v>
      </c>
      <c r="K7" s="175">
        <f t="shared" si="0"/>
        <v>80032.12519</v>
      </c>
      <c r="L7" s="175">
        <f t="shared" si="0"/>
        <v>48116.8</v>
      </c>
      <c r="M7" s="175">
        <f t="shared" si="0"/>
        <v>3177</v>
      </c>
      <c r="N7" s="175">
        <f t="shared" si="0"/>
        <v>0</v>
      </c>
      <c r="O7" s="175">
        <f t="shared" si="0"/>
        <v>2726.168</v>
      </c>
      <c r="P7" s="175">
        <f t="shared" si="0"/>
        <v>177</v>
      </c>
      <c r="Q7" s="175">
        <f t="shared" si="0"/>
        <v>0</v>
      </c>
      <c r="R7" s="175">
        <f t="shared" si="0"/>
        <v>213</v>
      </c>
      <c r="S7" s="175">
        <f t="shared" si="0"/>
        <v>0</v>
      </c>
      <c r="T7" s="180"/>
      <c r="U7" s="180"/>
    </row>
    <row r="8" s="129" customFormat="1" ht="33" customHeight="1" spans="1:21">
      <c r="A8" s="165" t="s">
        <v>26</v>
      </c>
      <c r="B8" s="165" t="s">
        <v>27</v>
      </c>
      <c r="C8" s="165"/>
      <c r="D8" s="165"/>
      <c r="E8" s="165"/>
      <c r="F8" s="166"/>
      <c r="G8" s="165"/>
      <c r="H8" s="168">
        <f>H9+H29+H48+H55+H76+H83+H122+H137+H150+H152</f>
        <v>140</v>
      </c>
      <c r="I8" s="175">
        <f t="shared" ref="I8:S8" si="1">SUBTOTAL(9,I9,I29,I48,I55,I76,I83,I122,I137,I150,I152)</f>
        <v>89002.12519</v>
      </c>
      <c r="J8" s="175">
        <f t="shared" si="1"/>
        <v>89002.12519</v>
      </c>
      <c r="K8" s="175">
        <f t="shared" si="1"/>
        <v>66186.12519</v>
      </c>
      <c r="L8" s="175">
        <f t="shared" si="1"/>
        <v>17760</v>
      </c>
      <c r="M8" s="175">
        <f t="shared" si="1"/>
        <v>0</v>
      </c>
      <c r="N8" s="175">
        <f t="shared" si="1"/>
        <v>0</v>
      </c>
      <c r="O8" s="175">
        <f t="shared" si="1"/>
        <v>2340</v>
      </c>
      <c r="P8" s="175">
        <f t="shared" si="1"/>
        <v>177</v>
      </c>
      <c r="Q8" s="175">
        <f t="shared" si="1"/>
        <v>0</v>
      </c>
      <c r="R8" s="175">
        <f t="shared" si="1"/>
        <v>0</v>
      </c>
      <c r="S8" s="175">
        <f t="shared" si="1"/>
        <v>0</v>
      </c>
      <c r="T8" s="177"/>
      <c r="U8" s="165"/>
    </row>
    <row r="9" s="129" customFormat="1" ht="32" customHeight="1" spans="1:21">
      <c r="A9" s="165" t="s">
        <v>28</v>
      </c>
      <c r="B9" s="165" t="s">
        <v>29</v>
      </c>
      <c r="C9" s="165"/>
      <c r="D9" s="165"/>
      <c r="E9" s="165"/>
      <c r="F9" s="166"/>
      <c r="G9" s="169"/>
      <c r="H9" s="170">
        <v>19</v>
      </c>
      <c r="I9" s="169">
        <f>SUM(I10:I28)</f>
        <v>11356.21519</v>
      </c>
      <c r="J9" s="169">
        <f t="shared" ref="J9:S9" si="2">SUM(J10:J28)</f>
        <v>11356.21519</v>
      </c>
      <c r="K9" s="169">
        <f t="shared" si="2"/>
        <v>11356.21519</v>
      </c>
      <c r="L9" s="169">
        <f t="shared" si="2"/>
        <v>0</v>
      </c>
      <c r="M9" s="169">
        <f t="shared" si="2"/>
        <v>0</v>
      </c>
      <c r="N9" s="169">
        <f t="shared" si="2"/>
        <v>0</v>
      </c>
      <c r="O9" s="169">
        <f t="shared" si="2"/>
        <v>0</v>
      </c>
      <c r="P9" s="169">
        <f t="shared" si="2"/>
        <v>0</v>
      </c>
      <c r="Q9" s="169">
        <f t="shared" si="2"/>
        <v>0</v>
      </c>
      <c r="R9" s="169">
        <f t="shared" si="2"/>
        <v>0</v>
      </c>
      <c r="S9" s="169">
        <f t="shared" si="2"/>
        <v>0</v>
      </c>
      <c r="T9" s="177"/>
      <c r="U9" s="165"/>
    </row>
    <row r="10" s="66" customFormat="1" ht="122" customHeight="1" spans="1:21">
      <c r="A10" s="61">
        <v>1</v>
      </c>
      <c r="B10" s="61" t="s">
        <v>30</v>
      </c>
      <c r="C10" s="61" t="s">
        <v>31</v>
      </c>
      <c r="D10" s="61" t="s">
        <v>27</v>
      </c>
      <c r="E10" s="61" t="s">
        <v>32</v>
      </c>
      <c r="F10" s="61" t="s">
        <v>33</v>
      </c>
      <c r="G10" s="61" t="s">
        <v>33</v>
      </c>
      <c r="H10" s="91" t="s">
        <v>34</v>
      </c>
      <c r="I10" s="112">
        <v>472.992</v>
      </c>
      <c r="J10" s="112">
        <v>472.992</v>
      </c>
      <c r="K10" s="112">
        <v>472.992</v>
      </c>
      <c r="L10" s="112"/>
      <c r="M10" s="112"/>
      <c r="N10" s="112"/>
      <c r="O10" s="112"/>
      <c r="P10" s="112"/>
      <c r="Q10" s="112"/>
      <c r="R10" s="112"/>
      <c r="S10" s="112"/>
      <c r="T10" s="61" t="s">
        <v>35</v>
      </c>
      <c r="U10" s="97"/>
    </row>
    <row r="11" s="66" customFormat="1" ht="98" customHeight="1" spans="1:21">
      <c r="A11" s="61">
        <v>2</v>
      </c>
      <c r="B11" s="61" t="s">
        <v>36</v>
      </c>
      <c r="C11" s="61" t="s">
        <v>37</v>
      </c>
      <c r="D11" s="61" t="s">
        <v>27</v>
      </c>
      <c r="E11" s="61" t="s">
        <v>32</v>
      </c>
      <c r="F11" s="61" t="s">
        <v>33</v>
      </c>
      <c r="G11" s="61" t="s">
        <v>33</v>
      </c>
      <c r="H11" s="91" t="s">
        <v>38</v>
      </c>
      <c r="I11" s="112">
        <v>32.4459</v>
      </c>
      <c r="J11" s="112">
        <v>32.4459</v>
      </c>
      <c r="K11" s="112">
        <v>32.4459</v>
      </c>
      <c r="L11" s="112"/>
      <c r="M11" s="112"/>
      <c r="N11" s="112"/>
      <c r="O11" s="112"/>
      <c r="P11" s="112"/>
      <c r="Q11" s="112"/>
      <c r="R11" s="112"/>
      <c r="S11" s="112"/>
      <c r="T11" s="61" t="s">
        <v>39</v>
      </c>
      <c r="U11" s="97"/>
    </row>
    <row r="12" s="66" customFormat="1" ht="78.75" spans="1:21">
      <c r="A12" s="61">
        <v>3</v>
      </c>
      <c r="B12" s="61" t="s">
        <v>40</v>
      </c>
      <c r="C12" s="61" t="s">
        <v>41</v>
      </c>
      <c r="D12" s="61" t="s">
        <v>27</v>
      </c>
      <c r="E12" s="61" t="s">
        <v>32</v>
      </c>
      <c r="F12" s="61" t="s">
        <v>33</v>
      </c>
      <c r="G12" s="61" t="s">
        <v>33</v>
      </c>
      <c r="H12" s="91" t="s">
        <v>42</v>
      </c>
      <c r="I12" s="112">
        <v>662.82616</v>
      </c>
      <c r="J12" s="112">
        <v>662.82616</v>
      </c>
      <c r="K12" s="112">
        <v>662.82616</v>
      </c>
      <c r="L12" s="112"/>
      <c r="M12" s="112"/>
      <c r="N12" s="112"/>
      <c r="O12" s="112"/>
      <c r="P12" s="112"/>
      <c r="Q12" s="112"/>
      <c r="R12" s="112"/>
      <c r="S12" s="112"/>
      <c r="T12" s="61" t="s">
        <v>43</v>
      </c>
      <c r="U12" s="97"/>
    </row>
    <row r="13" s="66" customFormat="1" ht="119" customHeight="1" spans="1:21">
      <c r="A13" s="61">
        <v>4</v>
      </c>
      <c r="B13" s="61" t="s">
        <v>44</v>
      </c>
      <c r="C13" s="61" t="s">
        <v>45</v>
      </c>
      <c r="D13" s="61" t="s">
        <v>27</v>
      </c>
      <c r="E13" s="61" t="s">
        <v>46</v>
      </c>
      <c r="F13" s="61" t="s">
        <v>33</v>
      </c>
      <c r="G13" s="61" t="s">
        <v>33</v>
      </c>
      <c r="H13" s="91" t="s">
        <v>47</v>
      </c>
      <c r="I13" s="112">
        <v>1547.7</v>
      </c>
      <c r="J13" s="112">
        <v>1547.7</v>
      </c>
      <c r="K13" s="112">
        <v>1547.7</v>
      </c>
      <c r="L13" s="112"/>
      <c r="M13" s="112"/>
      <c r="N13" s="112"/>
      <c r="O13" s="112"/>
      <c r="P13" s="112"/>
      <c r="Q13" s="112"/>
      <c r="R13" s="112"/>
      <c r="S13" s="112"/>
      <c r="T13" s="61" t="s">
        <v>48</v>
      </c>
      <c r="U13" s="97"/>
    </row>
    <row r="14" s="66" customFormat="1" ht="110.25" spans="1:21">
      <c r="A14" s="61">
        <v>5</v>
      </c>
      <c r="B14" s="61" t="s">
        <v>49</v>
      </c>
      <c r="C14" s="61" t="s">
        <v>50</v>
      </c>
      <c r="D14" s="61" t="s">
        <v>27</v>
      </c>
      <c r="E14" s="61" t="s">
        <v>46</v>
      </c>
      <c r="F14" s="61" t="s">
        <v>33</v>
      </c>
      <c r="G14" s="61" t="s">
        <v>33</v>
      </c>
      <c r="H14" s="91" t="s">
        <v>51</v>
      </c>
      <c r="I14" s="112">
        <v>731.8</v>
      </c>
      <c r="J14" s="112">
        <v>731.8</v>
      </c>
      <c r="K14" s="112">
        <v>731.8</v>
      </c>
      <c r="L14" s="112"/>
      <c r="M14" s="113"/>
      <c r="N14" s="113"/>
      <c r="O14" s="112"/>
      <c r="P14" s="112"/>
      <c r="Q14" s="61"/>
      <c r="R14" s="61"/>
      <c r="S14" s="61"/>
      <c r="T14" s="61" t="s">
        <v>48</v>
      </c>
      <c r="U14" s="97"/>
    </row>
    <row r="15" s="66" customFormat="1" ht="105" customHeight="1" spans="1:21">
      <c r="A15" s="61">
        <v>6</v>
      </c>
      <c r="B15" s="61" t="s">
        <v>52</v>
      </c>
      <c r="C15" s="61" t="s">
        <v>53</v>
      </c>
      <c r="D15" s="61" t="s">
        <v>27</v>
      </c>
      <c r="E15" s="61" t="s">
        <v>46</v>
      </c>
      <c r="F15" s="61" t="s">
        <v>33</v>
      </c>
      <c r="G15" s="61" t="s">
        <v>33</v>
      </c>
      <c r="H15" s="91" t="s">
        <v>54</v>
      </c>
      <c r="I15" s="112">
        <v>2723</v>
      </c>
      <c r="J15" s="112">
        <v>2723</v>
      </c>
      <c r="K15" s="112">
        <v>2723</v>
      </c>
      <c r="L15" s="112"/>
      <c r="M15" s="113"/>
      <c r="N15" s="113"/>
      <c r="O15" s="112"/>
      <c r="P15" s="112"/>
      <c r="Q15" s="61"/>
      <c r="R15" s="61"/>
      <c r="S15" s="61"/>
      <c r="T15" s="61" t="s">
        <v>48</v>
      </c>
      <c r="U15" s="97"/>
    </row>
    <row r="16" s="66" customFormat="1" ht="107" customHeight="1" spans="1:21">
      <c r="A16" s="61">
        <v>7</v>
      </c>
      <c r="B16" s="61" t="s">
        <v>55</v>
      </c>
      <c r="C16" s="61" t="s">
        <v>56</v>
      </c>
      <c r="D16" s="61" t="s">
        <v>27</v>
      </c>
      <c r="E16" s="61" t="s">
        <v>46</v>
      </c>
      <c r="F16" s="61" t="s">
        <v>33</v>
      </c>
      <c r="G16" s="61" t="s">
        <v>33</v>
      </c>
      <c r="H16" s="91" t="s">
        <v>57</v>
      </c>
      <c r="I16" s="112">
        <v>3894.39</v>
      </c>
      <c r="J16" s="112">
        <v>3894.39</v>
      </c>
      <c r="K16" s="112">
        <v>3894.39</v>
      </c>
      <c r="L16" s="112"/>
      <c r="M16" s="113"/>
      <c r="N16" s="113"/>
      <c r="O16" s="112"/>
      <c r="P16" s="112"/>
      <c r="Q16" s="61"/>
      <c r="R16" s="61"/>
      <c r="S16" s="61"/>
      <c r="T16" s="61" t="s">
        <v>48</v>
      </c>
      <c r="U16" s="97"/>
    </row>
    <row r="17" s="66" customFormat="1" ht="95" customHeight="1" spans="1:21">
      <c r="A17" s="61">
        <v>8</v>
      </c>
      <c r="B17" s="61" t="s">
        <v>58</v>
      </c>
      <c r="C17" s="61" t="s">
        <v>59</v>
      </c>
      <c r="D17" s="61" t="s">
        <v>27</v>
      </c>
      <c r="E17" s="61" t="s">
        <v>46</v>
      </c>
      <c r="F17" s="61" t="s">
        <v>33</v>
      </c>
      <c r="G17" s="61" t="s">
        <v>33</v>
      </c>
      <c r="H17" s="91" t="s">
        <v>60</v>
      </c>
      <c r="I17" s="112">
        <v>0.813</v>
      </c>
      <c r="J17" s="112">
        <v>0.813</v>
      </c>
      <c r="K17" s="112">
        <v>0.813</v>
      </c>
      <c r="L17" s="112"/>
      <c r="M17" s="113"/>
      <c r="N17" s="113"/>
      <c r="O17" s="112"/>
      <c r="P17" s="112"/>
      <c r="Q17" s="61"/>
      <c r="R17" s="61"/>
      <c r="S17" s="61"/>
      <c r="T17" s="61" t="s">
        <v>48</v>
      </c>
      <c r="U17" s="97"/>
    </row>
    <row r="18" s="66" customFormat="1" ht="115" customHeight="1" spans="1:21">
      <c r="A18" s="61">
        <v>9</v>
      </c>
      <c r="B18" s="61" t="s">
        <v>61</v>
      </c>
      <c r="C18" s="61" t="s">
        <v>62</v>
      </c>
      <c r="D18" s="61" t="s">
        <v>27</v>
      </c>
      <c r="E18" s="61" t="s">
        <v>46</v>
      </c>
      <c r="F18" s="61" t="s">
        <v>33</v>
      </c>
      <c r="G18" s="61" t="s">
        <v>33</v>
      </c>
      <c r="H18" s="91" t="s">
        <v>63</v>
      </c>
      <c r="I18" s="112">
        <v>7.674</v>
      </c>
      <c r="J18" s="112">
        <v>7.674</v>
      </c>
      <c r="K18" s="112">
        <v>7.674</v>
      </c>
      <c r="L18" s="112"/>
      <c r="M18" s="112"/>
      <c r="N18" s="112"/>
      <c r="O18" s="112"/>
      <c r="P18" s="112"/>
      <c r="Q18" s="112"/>
      <c r="R18" s="112"/>
      <c r="S18" s="112"/>
      <c r="T18" s="61" t="s">
        <v>48</v>
      </c>
      <c r="U18" s="97"/>
    </row>
    <row r="19" s="66" customFormat="1" ht="94.5" spans="1:21">
      <c r="A19" s="61">
        <v>10</v>
      </c>
      <c r="B19" s="61" t="s">
        <v>64</v>
      </c>
      <c r="C19" s="61" t="s">
        <v>65</v>
      </c>
      <c r="D19" s="61" t="s">
        <v>27</v>
      </c>
      <c r="E19" s="61" t="s">
        <v>32</v>
      </c>
      <c r="F19" s="61" t="s">
        <v>33</v>
      </c>
      <c r="G19" s="61" t="s">
        <v>33</v>
      </c>
      <c r="H19" s="91" t="s">
        <v>66</v>
      </c>
      <c r="I19" s="112">
        <v>43.0377</v>
      </c>
      <c r="J19" s="112">
        <v>43.0377</v>
      </c>
      <c r="K19" s="112">
        <v>43.0377</v>
      </c>
      <c r="L19" s="112"/>
      <c r="M19" s="112"/>
      <c r="N19" s="112"/>
      <c r="O19" s="112"/>
      <c r="P19" s="112"/>
      <c r="Q19" s="112"/>
      <c r="R19" s="112"/>
      <c r="S19" s="112"/>
      <c r="T19" s="61" t="s">
        <v>39</v>
      </c>
      <c r="U19" s="97"/>
    </row>
    <row r="20" s="66" customFormat="1" ht="98" customHeight="1" spans="1:21">
      <c r="A20" s="61">
        <v>11</v>
      </c>
      <c r="B20" s="61" t="s">
        <v>67</v>
      </c>
      <c r="C20" s="61" t="s">
        <v>68</v>
      </c>
      <c r="D20" s="61" t="s">
        <v>27</v>
      </c>
      <c r="E20" s="61" t="s">
        <v>32</v>
      </c>
      <c r="F20" s="61" t="s">
        <v>33</v>
      </c>
      <c r="G20" s="61" t="s">
        <v>33</v>
      </c>
      <c r="H20" s="91" t="s">
        <v>69</v>
      </c>
      <c r="I20" s="112">
        <v>58.60743</v>
      </c>
      <c r="J20" s="112">
        <v>58.60743</v>
      </c>
      <c r="K20" s="112">
        <v>58.60743</v>
      </c>
      <c r="L20" s="112"/>
      <c r="M20" s="112"/>
      <c r="N20" s="112"/>
      <c r="O20" s="112"/>
      <c r="P20" s="112"/>
      <c r="Q20" s="112"/>
      <c r="R20" s="112"/>
      <c r="S20" s="112"/>
      <c r="T20" s="61" t="s">
        <v>39</v>
      </c>
      <c r="U20" s="97"/>
    </row>
    <row r="21" s="66" customFormat="1" ht="121" customHeight="1" spans="1:21">
      <c r="A21" s="61">
        <v>12</v>
      </c>
      <c r="B21" s="61" t="s">
        <v>70</v>
      </c>
      <c r="C21" s="61" t="s">
        <v>71</v>
      </c>
      <c r="D21" s="61" t="s">
        <v>27</v>
      </c>
      <c r="E21" s="61" t="s">
        <v>46</v>
      </c>
      <c r="F21" s="61" t="s">
        <v>33</v>
      </c>
      <c r="G21" s="61" t="s">
        <v>33</v>
      </c>
      <c r="H21" s="91" t="s">
        <v>72</v>
      </c>
      <c r="I21" s="112">
        <v>96.361</v>
      </c>
      <c r="J21" s="112">
        <v>96.361</v>
      </c>
      <c r="K21" s="112">
        <v>96.361</v>
      </c>
      <c r="L21" s="112"/>
      <c r="M21" s="112"/>
      <c r="N21" s="112"/>
      <c r="O21" s="112"/>
      <c r="P21" s="112"/>
      <c r="Q21" s="112"/>
      <c r="R21" s="112"/>
      <c r="S21" s="112"/>
      <c r="T21" s="61" t="s">
        <v>48</v>
      </c>
      <c r="U21" s="97"/>
    </row>
    <row r="22" s="66" customFormat="1" ht="104" customHeight="1" spans="1:21">
      <c r="A22" s="61">
        <v>13</v>
      </c>
      <c r="B22" s="61" t="s">
        <v>73</v>
      </c>
      <c r="C22" s="61" t="s">
        <v>74</v>
      </c>
      <c r="D22" s="61" t="s">
        <v>27</v>
      </c>
      <c r="E22" s="61" t="s">
        <v>46</v>
      </c>
      <c r="F22" s="61" t="s">
        <v>33</v>
      </c>
      <c r="G22" s="61" t="s">
        <v>33</v>
      </c>
      <c r="H22" s="91" t="s">
        <v>75</v>
      </c>
      <c r="I22" s="112">
        <v>31.8</v>
      </c>
      <c r="J22" s="112">
        <v>31.8</v>
      </c>
      <c r="K22" s="112">
        <v>31.8</v>
      </c>
      <c r="L22" s="112"/>
      <c r="M22" s="112"/>
      <c r="N22" s="112"/>
      <c r="O22" s="112"/>
      <c r="P22" s="112"/>
      <c r="Q22" s="112"/>
      <c r="R22" s="112"/>
      <c r="S22" s="112"/>
      <c r="T22" s="61" t="s">
        <v>48</v>
      </c>
      <c r="U22" s="97"/>
    </row>
    <row r="23" s="66" customFormat="1" ht="78.75" spans="1:21">
      <c r="A23" s="61">
        <v>14</v>
      </c>
      <c r="B23" s="61" t="s">
        <v>76</v>
      </c>
      <c r="C23" s="171" t="s">
        <v>77</v>
      </c>
      <c r="D23" s="61" t="s">
        <v>27</v>
      </c>
      <c r="E23" s="61" t="s">
        <v>46</v>
      </c>
      <c r="F23" s="61" t="s">
        <v>33</v>
      </c>
      <c r="G23" s="61" t="s">
        <v>33</v>
      </c>
      <c r="H23" s="91" t="s">
        <v>78</v>
      </c>
      <c r="I23" s="112">
        <v>27.868</v>
      </c>
      <c r="J23" s="112">
        <v>27.868</v>
      </c>
      <c r="K23" s="112">
        <v>27.868</v>
      </c>
      <c r="L23" s="112"/>
      <c r="M23" s="112"/>
      <c r="N23" s="112"/>
      <c r="O23" s="112"/>
      <c r="P23" s="112"/>
      <c r="Q23" s="112"/>
      <c r="R23" s="112"/>
      <c r="S23" s="112"/>
      <c r="T23" s="61" t="s">
        <v>48</v>
      </c>
      <c r="U23" s="97"/>
    </row>
    <row r="24" s="66" customFormat="1" ht="95" customHeight="1" spans="1:21">
      <c r="A24" s="61">
        <v>15</v>
      </c>
      <c r="B24" s="61" t="s">
        <v>79</v>
      </c>
      <c r="C24" s="171" t="s">
        <v>80</v>
      </c>
      <c r="D24" s="61" t="s">
        <v>27</v>
      </c>
      <c r="E24" s="61" t="s">
        <v>81</v>
      </c>
      <c r="F24" s="61" t="s">
        <v>33</v>
      </c>
      <c r="G24" s="61" t="s">
        <v>33</v>
      </c>
      <c r="H24" s="91" t="s">
        <v>82</v>
      </c>
      <c r="I24" s="112">
        <v>1.2</v>
      </c>
      <c r="J24" s="112">
        <v>1.2</v>
      </c>
      <c r="K24" s="112">
        <v>1.2</v>
      </c>
      <c r="L24" s="112"/>
      <c r="M24" s="112"/>
      <c r="N24" s="112"/>
      <c r="O24" s="112"/>
      <c r="P24" s="112"/>
      <c r="Q24" s="112"/>
      <c r="R24" s="112"/>
      <c r="S24" s="112"/>
      <c r="T24" s="61" t="s">
        <v>83</v>
      </c>
      <c r="U24" s="97"/>
    </row>
    <row r="25" s="66" customFormat="1" ht="94.5" spans="1:21">
      <c r="A25" s="61">
        <v>16</v>
      </c>
      <c r="B25" s="61" t="s">
        <v>84</v>
      </c>
      <c r="C25" s="171" t="s">
        <v>85</v>
      </c>
      <c r="D25" s="61" t="s">
        <v>27</v>
      </c>
      <c r="E25" s="61" t="s">
        <v>81</v>
      </c>
      <c r="F25" s="61" t="s">
        <v>33</v>
      </c>
      <c r="G25" s="61" t="s">
        <v>33</v>
      </c>
      <c r="H25" s="91" t="s">
        <v>86</v>
      </c>
      <c r="I25" s="112">
        <v>4</v>
      </c>
      <c r="J25" s="112">
        <v>4</v>
      </c>
      <c r="K25" s="112">
        <v>4</v>
      </c>
      <c r="L25" s="112"/>
      <c r="M25" s="112"/>
      <c r="N25" s="112"/>
      <c r="O25" s="112"/>
      <c r="P25" s="112"/>
      <c r="Q25" s="112"/>
      <c r="R25" s="112"/>
      <c r="S25" s="112"/>
      <c r="T25" s="61" t="s">
        <v>83</v>
      </c>
      <c r="U25" s="97"/>
    </row>
    <row r="26" s="66" customFormat="1" ht="113" customHeight="1" spans="1:21">
      <c r="A26" s="61">
        <v>17</v>
      </c>
      <c r="B26" s="61" t="s">
        <v>87</v>
      </c>
      <c r="C26" s="171" t="s">
        <v>88</v>
      </c>
      <c r="D26" s="61" t="s">
        <v>27</v>
      </c>
      <c r="E26" s="61" t="s">
        <v>81</v>
      </c>
      <c r="F26" s="61" t="s">
        <v>33</v>
      </c>
      <c r="G26" s="61" t="s">
        <v>33</v>
      </c>
      <c r="H26" s="91" t="s">
        <v>89</v>
      </c>
      <c r="I26" s="112">
        <v>18.2</v>
      </c>
      <c r="J26" s="112">
        <v>18.2</v>
      </c>
      <c r="K26" s="112">
        <v>18.2</v>
      </c>
      <c r="L26" s="112"/>
      <c r="M26" s="112"/>
      <c r="N26" s="112"/>
      <c r="O26" s="112"/>
      <c r="P26" s="112"/>
      <c r="Q26" s="112"/>
      <c r="R26" s="112"/>
      <c r="S26" s="112"/>
      <c r="T26" s="61" t="s">
        <v>90</v>
      </c>
      <c r="U26" s="97"/>
    </row>
    <row r="27" s="66" customFormat="1" ht="107" customHeight="1" spans="1:21">
      <c r="A27" s="61">
        <v>18</v>
      </c>
      <c r="B27" s="61" t="s">
        <v>91</v>
      </c>
      <c r="C27" s="171" t="s">
        <v>92</v>
      </c>
      <c r="D27" s="61" t="s">
        <v>27</v>
      </c>
      <c r="E27" s="61" t="s">
        <v>81</v>
      </c>
      <c r="F27" s="61" t="s">
        <v>33</v>
      </c>
      <c r="G27" s="61" t="s">
        <v>33</v>
      </c>
      <c r="H27" s="91" t="s">
        <v>93</v>
      </c>
      <c r="I27" s="112">
        <v>1.5</v>
      </c>
      <c r="J27" s="112">
        <v>1.5</v>
      </c>
      <c r="K27" s="112">
        <v>1.5</v>
      </c>
      <c r="L27" s="112"/>
      <c r="M27" s="112"/>
      <c r="N27" s="112"/>
      <c r="O27" s="112"/>
      <c r="P27" s="112"/>
      <c r="Q27" s="112"/>
      <c r="R27" s="112"/>
      <c r="S27" s="112"/>
      <c r="T27" s="61" t="s">
        <v>90</v>
      </c>
      <c r="U27" s="97"/>
    </row>
    <row r="28" s="66" customFormat="1" ht="75" customHeight="1" spans="1:21">
      <c r="A28" s="61">
        <v>19</v>
      </c>
      <c r="B28" s="61" t="s">
        <v>94</v>
      </c>
      <c r="C28" s="61" t="s">
        <v>95</v>
      </c>
      <c r="D28" s="61" t="s">
        <v>27</v>
      </c>
      <c r="E28" s="61" t="s">
        <v>96</v>
      </c>
      <c r="F28" s="90" t="s">
        <v>97</v>
      </c>
      <c r="G28" s="61" t="s">
        <v>33</v>
      </c>
      <c r="H28" s="91" t="s">
        <v>98</v>
      </c>
      <c r="I28" s="112">
        <f>SUM(J28,R28,S28)</f>
        <v>1000</v>
      </c>
      <c r="J28" s="112">
        <f>SUM(K28:Q28)</f>
        <v>1000</v>
      </c>
      <c r="K28" s="112">
        <v>1000</v>
      </c>
      <c r="L28" s="112"/>
      <c r="M28" s="112"/>
      <c r="N28" s="112"/>
      <c r="O28" s="112"/>
      <c r="P28" s="112"/>
      <c r="Q28" s="112"/>
      <c r="R28" s="112"/>
      <c r="S28" s="112"/>
      <c r="T28" s="61" t="s">
        <v>97</v>
      </c>
      <c r="U28" s="97"/>
    </row>
    <row r="29" s="129" customFormat="1" ht="34" customHeight="1" spans="1:21">
      <c r="A29" s="165" t="s">
        <v>99</v>
      </c>
      <c r="B29" s="172" t="s">
        <v>100</v>
      </c>
      <c r="C29" s="173"/>
      <c r="D29" s="173"/>
      <c r="E29" s="174"/>
      <c r="F29" s="165"/>
      <c r="G29" s="165"/>
      <c r="H29" s="168">
        <v>18</v>
      </c>
      <c r="I29" s="165">
        <f>SUM(I30:I47)</f>
        <v>17535</v>
      </c>
      <c r="J29" s="165">
        <f t="shared" ref="I29:S29" si="3">SUM(J30:J47)</f>
        <v>17535</v>
      </c>
      <c r="K29" s="165">
        <f t="shared" si="3"/>
        <v>10723</v>
      </c>
      <c r="L29" s="165">
        <f t="shared" si="3"/>
        <v>4725</v>
      </c>
      <c r="M29" s="165">
        <f t="shared" si="3"/>
        <v>0</v>
      </c>
      <c r="N29" s="165">
        <f t="shared" si="3"/>
        <v>0</v>
      </c>
      <c r="O29" s="176">
        <f t="shared" si="3"/>
        <v>2087</v>
      </c>
      <c r="P29" s="177">
        <f t="shared" si="3"/>
        <v>0</v>
      </c>
      <c r="Q29" s="165">
        <f t="shared" si="3"/>
        <v>0</v>
      </c>
      <c r="R29" s="178">
        <f t="shared" si="3"/>
        <v>0</v>
      </c>
      <c r="S29" s="178">
        <f t="shared" si="3"/>
        <v>0</v>
      </c>
      <c r="T29" s="178"/>
      <c r="U29" s="178"/>
    </row>
    <row r="30" s="66" customFormat="1" ht="112" customHeight="1" spans="1:21">
      <c r="A30" s="61">
        <v>20</v>
      </c>
      <c r="B30" s="61" t="s">
        <v>101</v>
      </c>
      <c r="C30" s="61" t="s">
        <v>102</v>
      </c>
      <c r="D30" s="61" t="s">
        <v>27</v>
      </c>
      <c r="E30" s="61" t="s">
        <v>32</v>
      </c>
      <c r="F30" s="90" t="s">
        <v>103</v>
      </c>
      <c r="G30" s="61" t="s">
        <v>104</v>
      </c>
      <c r="H30" s="96" t="s">
        <v>105</v>
      </c>
      <c r="I30" s="112">
        <f t="shared" ref="I30:I41" si="4">SUM(J30,R30,S30)</f>
        <v>1650</v>
      </c>
      <c r="J30" s="112">
        <f t="shared" ref="J30:J41" si="5">SUM(K30:Q30)</f>
        <v>1650</v>
      </c>
      <c r="K30" s="112">
        <v>1290</v>
      </c>
      <c r="L30" s="112"/>
      <c r="M30" s="112"/>
      <c r="N30" s="112"/>
      <c r="O30" s="112">
        <v>360</v>
      </c>
      <c r="P30" s="112"/>
      <c r="Q30" s="112"/>
      <c r="R30" s="112"/>
      <c r="S30" s="112"/>
      <c r="T30" s="61" t="s">
        <v>106</v>
      </c>
      <c r="U30" s="97"/>
    </row>
    <row r="31" s="66" customFormat="1" ht="78.75" spans="1:21">
      <c r="A31" s="61">
        <v>21</v>
      </c>
      <c r="B31" s="61" t="s">
        <v>107</v>
      </c>
      <c r="C31" s="61" t="s">
        <v>108</v>
      </c>
      <c r="D31" s="61" t="s">
        <v>27</v>
      </c>
      <c r="E31" s="61" t="s">
        <v>32</v>
      </c>
      <c r="F31" s="90" t="s">
        <v>109</v>
      </c>
      <c r="G31" s="61" t="s">
        <v>110</v>
      </c>
      <c r="H31" s="91" t="s">
        <v>111</v>
      </c>
      <c r="I31" s="112">
        <f t="shared" si="4"/>
        <v>400</v>
      </c>
      <c r="J31" s="112">
        <f t="shared" si="5"/>
        <v>400</v>
      </c>
      <c r="K31" s="112">
        <v>400</v>
      </c>
      <c r="L31" s="112"/>
      <c r="M31" s="112"/>
      <c r="N31" s="112"/>
      <c r="O31" s="112"/>
      <c r="P31" s="112"/>
      <c r="Q31" s="112"/>
      <c r="R31" s="112"/>
      <c r="S31" s="112"/>
      <c r="T31" s="61" t="s">
        <v>106</v>
      </c>
      <c r="U31" s="97"/>
    </row>
    <row r="32" s="66" customFormat="1" ht="78" customHeight="1" spans="1:21">
      <c r="A32" s="61">
        <v>22</v>
      </c>
      <c r="B32" s="61" t="s">
        <v>112</v>
      </c>
      <c r="C32" s="61" t="s">
        <v>113</v>
      </c>
      <c r="D32" s="61" t="s">
        <v>27</v>
      </c>
      <c r="E32" s="61" t="s">
        <v>32</v>
      </c>
      <c r="F32" s="90" t="s">
        <v>114</v>
      </c>
      <c r="G32" s="97" t="s">
        <v>115</v>
      </c>
      <c r="H32" s="91" t="s">
        <v>116</v>
      </c>
      <c r="I32" s="112">
        <f t="shared" si="4"/>
        <v>1331</v>
      </c>
      <c r="J32" s="112">
        <f t="shared" si="5"/>
        <v>1331</v>
      </c>
      <c r="K32" s="112">
        <v>1331</v>
      </c>
      <c r="L32" s="112"/>
      <c r="M32" s="112"/>
      <c r="N32" s="112"/>
      <c r="O32" s="112"/>
      <c r="P32" s="112"/>
      <c r="Q32" s="112"/>
      <c r="R32" s="112"/>
      <c r="S32" s="112"/>
      <c r="T32" s="61" t="s">
        <v>106</v>
      </c>
      <c r="U32" s="97"/>
    </row>
    <row r="33" s="66" customFormat="1" ht="47.25" spans="1:21">
      <c r="A33" s="61">
        <v>23</v>
      </c>
      <c r="B33" s="61" t="s">
        <v>117</v>
      </c>
      <c r="C33" s="61" t="s">
        <v>118</v>
      </c>
      <c r="D33" s="97" t="s">
        <v>27</v>
      </c>
      <c r="E33" s="61" t="s">
        <v>32</v>
      </c>
      <c r="F33" s="90" t="s">
        <v>119</v>
      </c>
      <c r="G33" s="61" t="s">
        <v>120</v>
      </c>
      <c r="H33" s="98" t="s">
        <v>121</v>
      </c>
      <c r="I33" s="112">
        <f t="shared" si="4"/>
        <v>310</v>
      </c>
      <c r="J33" s="112">
        <f t="shared" si="5"/>
        <v>310</v>
      </c>
      <c r="K33" s="112">
        <v>310</v>
      </c>
      <c r="L33" s="112"/>
      <c r="M33" s="112"/>
      <c r="N33" s="112"/>
      <c r="O33" s="112"/>
      <c r="P33" s="112"/>
      <c r="Q33" s="112"/>
      <c r="R33" s="112"/>
      <c r="S33" s="112"/>
      <c r="T33" s="97" t="s">
        <v>106</v>
      </c>
      <c r="U33" s="97"/>
    </row>
    <row r="34" s="66" customFormat="1" ht="80" customHeight="1" spans="1:21">
      <c r="A34" s="61">
        <v>24</v>
      </c>
      <c r="B34" s="61" t="s">
        <v>122</v>
      </c>
      <c r="C34" s="61" t="s">
        <v>123</v>
      </c>
      <c r="D34" s="61" t="s">
        <v>27</v>
      </c>
      <c r="E34" s="61" t="s">
        <v>32</v>
      </c>
      <c r="F34" s="90" t="s">
        <v>124</v>
      </c>
      <c r="G34" s="61" t="s">
        <v>125</v>
      </c>
      <c r="H34" s="96" t="s">
        <v>126</v>
      </c>
      <c r="I34" s="112">
        <f t="shared" si="4"/>
        <v>1577</v>
      </c>
      <c r="J34" s="112">
        <f t="shared" si="5"/>
        <v>1577</v>
      </c>
      <c r="K34" s="112">
        <v>1325</v>
      </c>
      <c r="L34" s="112"/>
      <c r="M34" s="112"/>
      <c r="N34" s="112"/>
      <c r="O34" s="112">
        <v>252</v>
      </c>
      <c r="P34" s="112"/>
      <c r="Q34" s="112"/>
      <c r="R34" s="112"/>
      <c r="S34" s="112"/>
      <c r="T34" s="61" t="s">
        <v>106</v>
      </c>
      <c r="U34" s="97"/>
    </row>
    <row r="35" s="66" customFormat="1" ht="47.25" spans="1:21">
      <c r="A35" s="61">
        <v>25</v>
      </c>
      <c r="B35" s="61" t="s">
        <v>127</v>
      </c>
      <c r="C35" s="61" t="s">
        <v>128</v>
      </c>
      <c r="D35" s="61" t="s">
        <v>27</v>
      </c>
      <c r="E35" s="61" t="s">
        <v>32</v>
      </c>
      <c r="F35" s="90" t="s">
        <v>129</v>
      </c>
      <c r="G35" s="61" t="s">
        <v>130</v>
      </c>
      <c r="H35" s="96" t="s">
        <v>131</v>
      </c>
      <c r="I35" s="112">
        <f t="shared" si="4"/>
        <v>360</v>
      </c>
      <c r="J35" s="112">
        <v>360</v>
      </c>
      <c r="K35" s="112"/>
      <c r="L35" s="112"/>
      <c r="M35" s="112"/>
      <c r="N35" s="112"/>
      <c r="O35" s="112">
        <v>360</v>
      </c>
      <c r="P35" s="112"/>
      <c r="Q35" s="112"/>
      <c r="R35" s="112"/>
      <c r="S35" s="112"/>
      <c r="T35" s="61" t="s">
        <v>106</v>
      </c>
      <c r="U35" s="97"/>
    </row>
    <row r="36" s="66" customFormat="1" ht="63" spans="1:21">
      <c r="A36" s="61">
        <v>26</v>
      </c>
      <c r="B36" s="61" t="s">
        <v>132</v>
      </c>
      <c r="C36" s="61" t="s">
        <v>133</v>
      </c>
      <c r="D36" s="61" t="s">
        <v>27</v>
      </c>
      <c r="E36" s="61" t="s">
        <v>32</v>
      </c>
      <c r="F36" s="90" t="s">
        <v>134</v>
      </c>
      <c r="G36" s="61" t="s">
        <v>134</v>
      </c>
      <c r="H36" s="91" t="s">
        <v>135</v>
      </c>
      <c r="I36" s="112">
        <f t="shared" si="4"/>
        <v>530</v>
      </c>
      <c r="J36" s="112">
        <f t="shared" si="5"/>
        <v>530</v>
      </c>
      <c r="K36" s="112"/>
      <c r="L36" s="112"/>
      <c r="M36" s="112"/>
      <c r="N36" s="112"/>
      <c r="O36" s="112">
        <v>530</v>
      </c>
      <c r="P36" s="112"/>
      <c r="Q36" s="112"/>
      <c r="R36" s="112"/>
      <c r="S36" s="112"/>
      <c r="T36" s="61" t="s">
        <v>136</v>
      </c>
      <c r="U36" s="97"/>
    </row>
    <row r="37" s="66" customFormat="1" ht="141.75" spans="1:21">
      <c r="A37" s="61">
        <v>27</v>
      </c>
      <c r="B37" s="61" t="s">
        <v>137</v>
      </c>
      <c r="C37" s="61" t="s">
        <v>138</v>
      </c>
      <c r="D37" s="61" t="s">
        <v>27</v>
      </c>
      <c r="E37" s="61" t="s">
        <v>32</v>
      </c>
      <c r="F37" s="90" t="s">
        <v>139</v>
      </c>
      <c r="G37" s="61" t="s">
        <v>140</v>
      </c>
      <c r="H37" s="91" t="s">
        <v>141</v>
      </c>
      <c r="I37" s="112">
        <f t="shared" si="4"/>
        <v>400</v>
      </c>
      <c r="J37" s="112">
        <f t="shared" si="5"/>
        <v>400</v>
      </c>
      <c r="K37" s="112">
        <v>400</v>
      </c>
      <c r="L37" s="112"/>
      <c r="M37" s="112"/>
      <c r="N37" s="112"/>
      <c r="O37" s="112"/>
      <c r="P37" s="112"/>
      <c r="Q37" s="112"/>
      <c r="R37" s="112"/>
      <c r="S37" s="112"/>
      <c r="T37" s="61" t="s">
        <v>106</v>
      </c>
      <c r="U37" s="97"/>
    </row>
    <row r="38" s="66" customFormat="1" ht="134" customHeight="1" spans="1:21">
      <c r="A38" s="61">
        <v>28</v>
      </c>
      <c r="B38" s="61" t="s">
        <v>142</v>
      </c>
      <c r="C38" s="61" t="s">
        <v>143</v>
      </c>
      <c r="D38" s="61" t="s">
        <v>27</v>
      </c>
      <c r="E38" s="61" t="s">
        <v>32</v>
      </c>
      <c r="F38" s="90" t="s">
        <v>144</v>
      </c>
      <c r="G38" s="61" t="s">
        <v>145</v>
      </c>
      <c r="H38" s="91" t="s">
        <v>146</v>
      </c>
      <c r="I38" s="112">
        <f t="shared" si="4"/>
        <v>560</v>
      </c>
      <c r="J38" s="112">
        <f t="shared" si="5"/>
        <v>560</v>
      </c>
      <c r="K38" s="112"/>
      <c r="L38" s="112">
        <v>560</v>
      </c>
      <c r="M38" s="112"/>
      <c r="N38" s="112"/>
      <c r="O38" s="112"/>
      <c r="P38" s="112"/>
      <c r="Q38" s="112"/>
      <c r="R38" s="112"/>
      <c r="S38" s="112"/>
      <c r="T38" s="97" t="s">
        <v>106</v>
      </c>
      <c r="U38" s="97"/>
    </row>
    <row r="39" s="66" customFormat="1" ht="103" customHeight="1" spans="1:21">
      <c r="A39" s="61">
        <v>29</v>
      </c>
      <c r="B39" s="61" t="s">
        <v>147</v>
      </c>
      <c r="C39" s="61" t="s">
        <v>148</v>
      </c>
      <c r="D39" s="61" t="s">
        <v>27</v>
      </c>
      <c r="E39" s="61" t="s">
        <v>32</v>
      </c>
      <c r="F39" s="90" t="s">
        <v>149</v>
      </c>
      <c r="G39" s="97" t="s">
        <v>150</v>
      </c>
      <c r="H39" s="96" t="s">
        <v>151</v>
      </c>
      <c r="I39" s="112">
        <f t="shared" si="4"/>
        <v>1885</v>
      </c>
      <c r="J39" s="112">
        <f t="shared" si="5"/>
        <v>1885</v>
      </c>
      <c r="K39" s="112">
        <v>1300</v>
      </c>
      <c r="L39" s="112"/>
      <c r="M39" s="112"/>
      <c r="N39" s="112"/>
      <c r="O39" s="112">
        <v>585</v>
      </c>
      <c r="P39" s="112"/>
      <c r="Q39" s="112"/>
      <c r="R39" s="112"/>
      <c r="S39" s="112"/>
      <c r="T39" s="61" t="s">
        <v>106</v>
      </c>
      <c r="U39" s="97"/>
    </row>
    <row r="40" s="66" customFormat="1" ht="110.25" spans="1:21">
      <c r="A40" s="61">
        <v>30</v>
      </c>
      <c r="B40" s="61" t="s">
        <v>152</v>
      </c>
      <c r="C40" s="61" t="s">
        <v>153</v>
      </c>
      <c r="D40" s="61" t="s">
        <v>27</v>
      </c>
      <c r="E40" s="61" t="s">
        <v>32</v>
      </c>
      <c r="F40" s="90" t="s">
        <v>154</v>
      </c>
      <c r="G40" s="61" t="s">
        <v>155</v>
      </c>
      <c r="H40" s="91" t="s">
        <v>156</v>
      </c>
      <c r="I40" s="112">
        <f t="shared" si="4"/>
        <v>730</v>
      </c>
      <c r="J40" s="112">
        <f t="shared" si="5"/>
        <v>730</v>
      </c>
      <c r="K40" s="112"/>
      <c r="L40" s="112">
        <v>730</v>
      </c>
      <c r="M40" s="112"/>
      <c r="N40" s="112"/>
      <c r="O40" s="112"/>
      <c r="P40" s="112"/>
      <c r="Q40" s="112"/>
      <c r="R40" s="112"/>
      <c r="S40" s="112"/>
      <c r="T40" s="61" t="s">
        <v>106</v>
      </c>
      <c r="U40" s="97"/>
    </row>
    <row r="41" s="66" customFormat="1" ht="147" customHeight="1" spans="1:21">
      <c r="A41" s="61">
        <v>31</v>
      </c>
      <c r="B41" s="61" t="s">
        <v>157</v>
      </c>
      <c r="C41" s="61" t="s">
        <v>158</v>
      </c>
      <c r="D41" s="61" t="s">
        <v>27</v>
      </c>
      <c r="E41" s="61" t="s">
        <v>32</v>
      </c>
      <c r="F41" s="90" t="s">
        <v>159</v>
      </c>
      <c r="G41" s="61" t="s">
        <v>160</v>
      </c>
      <c r="H41" s="91" t="s">
        <v>161</v>
      </c>
      <c r="I41" s="112">
        <f t="shared" si="4"/>
        <v>617</v>
      </c>
      <c r="J41" s="112">
        <f t="shared" si="5"/>
        <v>617</v>
      </c>
      <c r="K41" s="112">
        <v>617</v>
      </c>
      <c r="L41" s="112"/>
      <c r="M41" s="112"/>
      <c r="N41" s="112"/>
      <c r="O41" s="112"/>
      <c r="P41" s="112"/>
      <c r="Q41" s="112"/>
      <c r="R41" s="112"/>
      <c r="S41" s="112"/>
      <c r="T41" s="61" t="s">
        <v>106</v>
      </c>
      <c r="U41" s="97"/>
    </row>
    <row r="42" s="66" customFormat="1" ht="138" customHeight="1" spans="1:21">
      <c r="A42" s="61">
        <v>32</v>
      </c>
      <c r="B42" s="61" t="s">
        <v>162</v>
      </c>
      <c r="C42" s="61" t="s">
        <v>163</v>
      </c>
      <c r="D42" s="61" t="s">
        <v>27</v>
      </c>
      <c r="E42" s="61" t="s">
        <v>32</v>
      </c>
      <c r="F42" s="90" t="s">
        <v>164</v>
      </c>
      <c r="G42" s="61" t="s">
        <v>165</v>
      </c>
      <c r="H42" s="96" t="s">
        <v>166</v>
      </c>
      <c r="I42" s="112">
        <v>1800</v>
      </c>
      <c r="J42" s="112">
        <v>1800</v>
      </c>
      <c r="K42" s="112">
        <v>1800</v>
      </c>
      <c r="L42" s="112"/>
      <c r="M42" s="112"/>
      <c r="N42" s="112"/>
      <c r="O42" s="112"/>
      <c r="P42" s="112"/>
      <c r="Q42" s="112"/>
      <c r="R42" s="112"/>
      <c r="S42" s="112"/>
      <c r="T42" s="97" t="s">
        <v>106</v>
      </c>
      <c r="U42" s="97"/>
    </row>
    <row r="43" s="66" customFormat="1" ht="94.5" spans="1:21">
      <c r="A43" s="61">
        <v>33</v>
      </c>
      <c r="B43" s="61" t="s">
        <v>167</v>
      </c>
      <c r="C43" s="61" t="s">
        <v>168</v>
      </c>
      <c r="D43" s="61" t="s">
        <v>27</v>
      </c>
      <c r="E43" s="61" t="s">
        <v>32</v>
      </c>
      <c r="F43" s="90" t="s">
        <v>169</v>
      </c>
      <c r="G43" s="61" t="s">
        <v>170</v>
      </c>
      <c r="H43" s="91" t="s">
        <v>171</v>
      </c>
      <c r="I43" s="112">
        <f>SUM(J43,R43,S43)</f>
        <v>1805</v>
      </c>
      <c r="J43" s="112">
        <f>SUM(K43:Q43)</f>
        <v>1805</v>
      </c>
      <c r="K43" s="112">
        <v>870</v>
      </c>
      <c r="L43" s="112">
        <v>935</v>
      </c>
      <c r="M43" s="112"/>
      <c r="N43" s="112"/>
      <c r="O43" s="112"/>
      <c r="P43" s="112"/>
      <c r="Q43" s="112"/>
      <c r="R43" s="112"/>
      <c r="S43" s="112"/>
      <c r="T43" s="61" t="s">
        <v>106</v>
      </c>
      <c r="U43" s="97"/>
    </row>
    <row r="44" s="66" customFormat="1" ht="124" customHeight="1" spans="1:21">
      <c r="A44" s="61">
        <v>34</v>
      </c>
      <c r="B44" s="61" t="s">
        <v>172</v>
      </c>
      <c r="C44" s="61" t="s">
        <v>173</v>
      </c>
      <c r="D44" s="61" t="s">
        <v>27</v>
      </c>
      <c r="E44" s="61" t="s">
        <v>32</v>
      </c>
      <c r="F44" s="90" t="s">
        <v>174</v>
      </c>
      <c r="G44" s="61" t="s">
        <v>174</v>
      </c>
      <c r="H44" s="91" t="s">
        <v>175</v>
      </c>
      <c r="I44" s="112">
        <f>SUM(J44,R44,S44)</f>
        <v>400</v>
      </c>
      <c r="J44" s="112">
        <f>SUM(K44:Q44)</f>
        <v>400</v>
      </c>
      <c r="K44" s="112">
        <v>400</v>
      </c>
      <c r="L44" s="112"/>
      <c r="M44" s="112"/>
      <c r="N44" s="112"/>
      <c r="O44" s="112"/>
      <c r="P44" s="112"/>
      <c r="Q44" s="112"/>
      <c r="R44" s="112"/>
      <c r="S44" s="112"/>
      <c r="T44" s="61" t="s">
        <v>106</v>
      </c>
      <c r="U44" s="97"/>
    </row>
    <row r="45" s="66" customFormat="1" ht="110.25" spans="1:21">
      <c r="A45" s="61">
        <v>35</v>
      </c>
      <c r="B45" s="61" t="s">
        <v>176</v>
      </c>
      <c r="C45" s="61" t="s">
        <v>177</v>
      </c>
      <c r="D45" s="61" t="s">
        <v>27</v>
      </c>
      <c r="E45" s="61" t="s">
        <v>32</v>
      </c>
      <c r="F45" s="90" t="s">
        <v>178</v>
      </c>
      <c r="G45" s="61" t="s">
        <v>179</v>
      </c>
      <c r="H45" s="96" t="s">
        <v>180</v>
      </c>
      <c r="I45" s="112">
        <f>SUM(J45,R45,S45)</f>
        <v>680</v>
      </c>
      <c r="J45" s="112">
        <f>SUM(K45:Q45)</f>
        <v>680</v>
      </c>
      <c r="K45" s="112">
        <v>680</v>
      </c>
      <c r="L45" s="112"/>
      <c r="M45" s="112"/>
      <c r="N45" s="112"/>
      <c r="O45" s="112"/>
      <c r="P45" s="112"/>
      <c r="Q45" s="112"/>
      <c r="R45" s="112"/>
      <c r="S45" s="112"/>
      <c r="T45" s="97" t="s">
        <v>106</v>
      </c>
      <c r="U45" s="97"/>
    </row>
    <row r="46" s="67" customFormat="1" ht="142" customHeight="1" spans="1:21">
      <c r="A46" s="61">
        <v>36</v>
      </c>
      <c r="B46" s="61" t="s">
        <v>181</v>
      </c>
      <c r="C46" s="61" t="s">
        <v>182</v>
      </c>
      <c r="D46" s="61" t="s">
        <v>27</v>
      </c>
      <c r="E46" s="61" t="s">
        <v>46</v>
      </c>
      <c r="F46" s="90" t="s">
        <v>106</v>
      </c>
      <c r="G46" s="61" t="s">
        <v>183</v>
      </c>
      <c r="H46" s="91" t="s">
        <v>184</v>
      </c>
      <c r="I46" s="112">
        <v>500</v>
      </c>
      <c r="J46" s="112">
        <v>500</v>
      </c>
      <c r="K46" s="112"/>
      <c r="L46" s="112">
        <v>500</v>
      </c>
      <c r="M46" s="112"/>
      <c r="N46" s="112"/>
      <c r="O46" s="112"/>
      <c r="P46" s="112"/>
      <c r="Q46" s="112"/>
      <c r="R46" s="112"/>
      <c r="S46" s="112"/>
      <c r="T46" s="61" t="s">
        <v>106</v>
      </c>
      <c r="U46" s="97"/>
    </row>
    <row r="47" s="66" customFormat="1" ht="47.25" spans="1:21">
      <c r="A47" s="61">
        <v>37</v>
      </c>
      <c r="B47" s="61" t="s">
        <v>185</v>
      </c>
      <c r="C47" s="61" t="s">
        <v>186</v>
      </c>
      <c r="D47" s="61" t="s">
        <v>27</v>
      </c>
      <c r="E47" s="61" t="s">
        <v>32</v>
      </c>
      <c r="F47" s="90" t="s">
        <v>106</v>
      </c>
      <c r="G47" s="61" t="s">
        <v>187</v>
      </c>
      <c r="H47" s="91" t="s">
        <v>188</v>
      </c>
      <c r="I47" s="112">
        <v>2000</v>
      </c>
      <c r="J47" s="112">
        <v>2000</v>
      </c>
      <c r="K47" s="112"/>
      <c r="L47" s="112">
        <v>2000</v>
      </c>
      <c r="M47" s="112"/>
      <c r="N47" s="112"/>
      <c r="O47" s="112"/>
      <c r="P47" s="112"/>
      <c r="Q47" s="112"/>
      <c r="R47" s="112"/>
      <c r="S47" s="112"/>
      <c r="T47" s="61" t="s">
        <v>106</v>
      </c>
      <c r="U47" s="97"/>
    </row>
    <row r="48" s="129" customFormat="1" ht="24" customHeight="1" spans="1:21">
      <c r="A48" s="165" t="s">
        <v>189</v>
      </c>
      <c r="B48" s="172" t="s">
        <v>190</v>
      </c>
      <c r="C48" s="173"/>
      <c r="D48" s="173"/>
      <c r="E48" s="174"/>
      <c r="F48" s="165"/>
      <c r="G48" s="175"/>
      <c r="H48" s="168">
        <v>6</v>
      </c>
      <c r="I48" s="178">
        <f>SUM(I49:I54)</f>
        <v>3336</v>
      </c>
      <c r="J48" s="178">
        <f t="shared" ref="I48:S48" si="6">SUM(J49:J54)</f>
        <v>3336</v>
      </c>
      <c r="K48" s="178">
        <f t="shared" si="6"/>
        <v>2771</v>
      </c>
      <c r="L48" s="178">
        <f t="shared" si="6"/>
        <v>565</v>
      </c>
      <c r="M48" s="178">
        <f t="shared" si="6"/>
        <v>0</v>
      </c>
      <c r="N48" s="178">
        <f t="shared" si="6"/>
        <v>0</v>
      </c>
      <c r="O48" s="178">
        <f t="shared" si="6"/>
        <v>0</v>
      </c>
      <c r="P48" s="178">
        <f t="shared" si="6"/>
        <v>0</v>
      </c>
      <c r="Q48" s="178">
        <f t="shared" si="6"/>
        <v>0</v>
      </c>
      <c r="R48" s="178">
        <f t="shared" si="6"/>
        <v>0</v>
      </c>
      <c r="S48" s="178">
        <f t="shared" si="6"/>
        <v>0</v>
      </c>
      <c r="T48" s="178"/>
      <c r="U48" s="178"/>
    </row>
    <row r="49" s="66" customFormat="1" ht="63" spans="1:21">
      <c r="A49" s="61">
        <v>38</v>
      </c>
      <c r="B49" s="61" t="s">
        <v>191</v>
      </c>
      <c r="C49" s="61" t="s">
        <v>192</v>
      </c>
      <c r="D49" s="61" t="s">
        <v>27</v>
      </c>
      <c r="E49" s="61" t="s">
        <v>32</v>
      </c>
      <c r="F49" s="90" t="s">
        <v>193</v>
      </c>
      <c r="G49" s="61" t="s">
        <v>194</v>
      </c>
      <c r="H49" s="91" t="s">
        <v>195</v>
      </c>
      <c r="I49" s="112">
        <f>SUM(J49,R49,S49)</f>
        <v>366</v>
      </c>
      <c r="J49" s="112">
        <f>SUM(K49:Q49)</f>
        <v>366</v>
      </c>
      <c r="K49" s="112">
        <v>366</v>
      </c>
      <c r="L49" s="112"/>
      <c r="M49" s="112"/>
      <c r="N49" s="112"/>
      <c r="O49" s="112"/>
      <c r="P49" s="112"/>
      <c r="Q49" s="112"/>
      <c r="R49" s="112"/>
      <c r="S49" s="112"/>
      <c r="T49" s="61" t="s">
        <v>106</v>
      </c>
      <c r="U49" s="97"/>
    </row>
    <row r="50" s="66" customFormat="1" ht="63" spans="1:21">
      <c r="A50" s="61">
        <v>39</v>
      </c>
      <c r="B50" s="61" t="s">
        <v>196</v>
      </c>
      <c r="C50" s="61" t="s">
        <v>197</v>
      </c>
      <c r="D50" s="61" t="s">
        <v>27</v>
      </c>
      <c r="E50" s="61" t="s">
        <v>32</v>
      </c>
      <c r="F50" s="90" t="s">
        <v>198</v>
      </c>
      <c r="G50" s="61" t="s">
        <v>199</v>
      </c>
      <c r="H50" s="91" t="s">
        <v>200</v>
      </c>
      <c r="I50" s="112">
        <f>SUM(J50,R50,S50)</f>
        <v>630</v>
      </c>
      <c r="J50" s="112">
        <f>SUM(K50:Q50)</f>
        <v>630</v>
      </c>
      <c r="K50" s="112">
        <v>630</v>
      </c>
      <c r="L50" s="112"/>
      <c r="M50" s="112"/>
      <c r="N50" s="112"/>
      <c r="O50" s="112"/>
      <c r="P50" s="112"/>
      <c r="Q50" s="112"/>
      <c r="R50" s="112"/>
      <c r="S50" s="112"/>
      <c r="T50" s="61" t="s">
        <v>106</v>
      </c>
      <c r="U50" s="97"/>
    </row>
    <row r="51" s="66" customFormat="1" ht="97" customHeight="1" spans="1:21">
      <c r="A51" s="61">
        <v>40</v>
      </c>
      <c r="B51" s="61" t="s">
        <v>201</v>
      </c>
      <c r="C51" s="61" t="s">
        <v>202</v>
      </c>
      <c r="D51" s="61" t="s">
        <v>27</v>
      </c>
      <c r="E51" s="61" t="s">
        <v>32</v>
      </c>
      <c r="F51" s="90" t="s">
        <v>203</v>
      </c>
      <c r="G51" s="61" t="s">
        <v>204</v>
      </c>
      <c r="H51" s="91" t="s">
        <v>205</v>
      </c>
      <c r="I51" s="112">
        <f>SUM(J51,R51,S51)</f>
        <v>650</v>
      </c>
      <c r="J51" s="112">
        <f>SUM(K51:Q51)</f>
        <v>650</v>
      </c>
      <c r="K51" s="112">
        <v>650</v>
      </c>
      <c r="L51" s="112"/>
      <c r="M51" s="112"/>
      <c r="N51" s="112"/>
      <c r="O51" s="112"/>
      <c r="P51" s="112"/>
      <c r="Q51" s="112"/>
      <c r="R51" s="112"/>
      <c r="S51" s="112"/>
      <c r="T51" s="61" t="s">
        <v>106</v>
      </c>
      <c r="U51" s="97"/>
    </row>
    <row r="52" s="66" customFormat="1" ht="94.5" spans="1:21">
      <c r="A52" s="61">
        <v>41</v>
      </c>
      <c r="B52" s="61" t="s">
        <v>206</v>
      </c>
      <c r="C52" s="61" t="s">
        <v>207</v>
      </c>
      <c r="D52" s="61" t="s">
        <v>27</v>
      </c>
      <c r="E52" s="61" t="s">
        <v>32</v>
      </c>
      <c r="F52" s="90" t="s">
        <v>178</v>
      </c>
      <c r="G52" s="61" t="s">
        <v>208</v>
      </c>
      <c r="H52" s="96" t="s">
        <v>209</v>
      </c>
      <c r="I52" s="112">
        <v>565</v>
      </c>
      <c r="J52" s="112">
        <v>565</v>
      </c>
      <c r="K52" s="112"/>
      <c r="L52" s="112">
        <v>565</v>
      </c>
      <c r="M52" s="112"/>
      <c r="N52" s="112"/>
      <c r="O52" s="112"/>
      <c r="P52" s="112"/>
      <c r="Q52" s="112"/>
      <c r="R52" s="112"/>
      <c r="S52" s="112"/>
      <c r="T52" s="97" t="s">
        <v>106</v>
      </c>
      <c r="U52" s="97"/>
    </row>
    <row r="53" s="66" customFormat="1" ht="63" spans="1:21">
      <c r="A53" s="61">
        <v>42</v>
      </c>
      <c r="B53" s="61" t="s">
        <v>210</v>
      </c>
      <c r="C53" s="61" t="s">
        <v>211</v>
      </c>
      <c r="D53" s="61" t="s">
        <v>27</v>
      </c>
      <c r="E53" s="61" t="s">
        <v>32</v>
      </c>
      <c r="F53" s="90" t="s">
        <v>134</v>
      </c>
      <c r="G53" s="61" t="s">
        <v>212</v>
      </c>
      <c r="H53" s="96" t="s">
        <v>213</v>
      </c>
      <c r="I53" s="112">
        <f>SUM(J53,R53,S53)</f>
        <v>750</v>
      </c>
      <c r="J53" s="112">
        <f>SUM(K53:Q53)</f>
        <v>750</v>
      </c>
      <c r="K53" s="112">
        <v>750</v>
      </c>
      <c r="L53" s="112"/>
      <c r="M53" s="112"/>
      <c r="N53" s="112"/>
      <c r="O53" s="112"/>
      <c r="P53" s="112"/>
      <c r="Q53" s="112"/>
      <c r="R53" s="112"/>
      <c r="S53" s="112"/>
      <c r="T53" s="61" t="s">
        <v>106</v>
      </c>
      <c r="U53" s="97"/>
    </row>
    <row r="54" s="67" customFormat="1" ht="78.75" spans="1:21">
      <c r="A54" s="61">
        <v>43</v>
      </c>
      <c r="B54" s="61" t="s">
        <v>214</v>
      </c>
      <c r="C54" s="61" t="s">
        <v>215</v>
      </c>
      <c r="D54" s="61" t="s">
        <v>27</v>
      </c>
      <c r="E54" s="61" t="s">
        <v>32</v>
      </c>
      <c r="F54" s="90" t="s">
        <v>103</v>
      </c>
      <c r="G54" s="61" t="s">
        <v>216</v>
      </c>
      <c r="H54" s="91" t="s">
        <v>217</v>
      </c>
      <c r="I54" s="112">
        <f>SUM(J54,R54,S54)</f>
        <v>375</v>
      </c>
      <c r="J54" s="112">
        <f>SUM(K54:Q54)</f>
        <v>375</v>
      </c>
      <c r="K54" s="112">
        <v>375</v>
      </c>
      <c r="L54" s="112"/>
      <c r="M54" s="112"/>
      <c r="N54" s="112"/>
      <c r="O54" s="112"/>
      <c r="P54" s="112"/>
      <c r="Q54" s="112"/>
      <c r="R54" s="112"/>
      <c r="S54" s="112"/>
      <c r="T54" s="61" t="s">
        <v>106</v>
      </c>
      <c r="U54" s="97"/>
    </row>
    <row r="55" s="129" customFormat="1" ht="24" customHeight="1" spans="1:21">
      <c r="A55" s="165" t="s">
        <v>218</v>
      </c>
      <c r="B55" s="172" t="s">
        <v>219</v>
      </c>
      <c r="C55" s="173"/>
      <c r="D55" s="173"/>
      <c r="E55" s="174"/>
      <c r="F55" s="165"/>
      <c r="G55" s="175"/>
      <c r="H55" s="168">
        <v>20</v>
      </c>
      <c r="I55" s="178">
        <f>SUM(I56:I75)</f>
        <v>11968.89</v>
      </c>
      <c r="J55" s="178">
        <f>SUM(J56:J75)</f>
        <v>11968.89</v>
      </c>
      <c r="K55" s="178">
        <f>SUM(K56:K75)</f>
        <v>11414.89</v>
      </c>
      <c r="L55" s="178">
        <f>SUM(L56:L75)</f>
        <v>654</v>
      </c>
      <c r="M55" s="178">
        <f t="shared" ref="I55:S55" si="7">SUM(M56:M75)</f>
        <v>0</v>
      </c>
      <c r="N55" s="178">
        <f t="shared" si="7"/>
        <v>0</v>
      </c>
      <c r="O55" s="178">
        <f t="shared" si="7"/>
        <v>0</v>
      </c>
      <c r="P55" s="178">
        <f t="shared" si="7"/>
        <v>0</v>
      </c>
      <c r="Q55" s="178">
        <f t="shared" si="7"/>
        <v>0</v>
      </c>
      <c r="R55" s="178">
        <f t="shared" si="7"/>
        <v>0</v>
      </c>
      <c r="S55" s="178">
        <f t="shared" si="7"/>
        <v>0</v>
      </c>
      <c r="T55" s="178"/>
      <c r="U55" s="178"/>
    </row>
    <row r="56" s="66" customFormat="1" ht="78.75" spans="1:21">
      <c r="A56" s="61">
        <v>44</v>
      </c>
      <c r="B56" s="61" t="s">
        <v>220</v>
      </c>
      <c r="C56" s="61" t="s">
        <v>221</v>
      </c>
      <c r="D56" s="61" t="s">
        <v>27</v>
      </c>
      <c r="E56" s="61" t="s">
        <v>32</v>
      </c>
      <c r="F56" s="90" t="s">
        <v>222</v>
      </c>
      <c r="G56" s="61" t="s">
        <v>223</v>
      </c>
      <c r="H56" s="91" t="s">
        <v>224</v>
      </c>
      <c r="I56" s="112">
        <f>SUM(J56,R56,S56)</f>
        <v>24</v>
      </c>
      <c r="J56" s="112">
        <f>SUM(K56:R56)</f>
        <v>24</v>
      </c>
      <c r="K56" s="112">
        <v>24</v>
      </c>
      <c r="L56" s="112"/>
      <c r="M56" s="112"/>
      <c r="N56" s="112"/>
      <c r="O56" s="112"/>
      <c r="P56" s="112"/>
      <c r="Q56" s="61"/>
      <c r="R56" s="61"/>
      <c r="S56" s="61"/>
      <c r="T56" s="61" t="s">
        <v>225</v>
      </c>
      <c r="U56" s="97"/>
    </row>
    <row r="57" s="66" customFormat="1" ht="180" customHeight="1" spans="1:21">
      <c r="A57" s="61">
        <v>45</v>
      </c>
      <c r="B57" s="61" t="s">
        <v>226</v>
      </c>
      <c r="C57" s="61" t="s">
        <v>227</v>
      </c>
      <c r="D57" s="61" t="s">
        <v>27</v>
      </c>
      <c r="E57" s="61" t="s">
        <v>32</v>
      </c>
      <c r="F57" s="61" t="s">
        <v>228</v>
      </c>
      <c r="G57" s="61" t="s">
        <v>228</v>
      </c>
      <c r="H57" s="91" t="s">
        <v>229</v>
      </c>
      <c r="I57" s="112">
        <f>SUM(J57,R57,S57)</f>
        <v>304</v>
      </c>
      <c r="J57" s="112">
        <f>SUM(L57:R57)</f>
        <v>304</v>
      </c>
      <c r="L57" s="112">
        <v>304</v>
      </c>
      <c r="M57" s="112"/>
      <c r="N57" s="112"/>
      <c r="O57" s="112"/>
      <c r="P57" s="112"/>
      <c r="Q57" s="61"/>
      <c r="R57" s="61"/>
      <c r="S57" s="61"/>
      <c r="T57" s="61" t="s">
        <v>225</v>
      </c>
      <c r="U57" s="97"/>
    </row>
    <row r="58" s="158" customFormat="1" ht="126" spans="1:21">
      <c r="A58" s="61">
        <v>46</v>
      </c>
      <c r="B58" s="61" t="s">
        <v>230</v>
      </c>
      <c r="C58" s="61" t="s">
        <v>231</v>
      </c>
      <c r="D58" s="61" t="s">
        <v>27</v>
      </c>
      <c r="E58" s="61" t="s">
        <v>32</v>
      </c>
      <c r="F58" s="90" t="s">
        <v>193</v>
      </c>
      <c r="G58" s="61" t="s">
        <v>194</v>
      </c>
      <c r="H58" s="91" t="s">
        <v>232</v>
      </c>
      <c r="I58" s="179">
        <v>818.74</v>
      </c>
      <c r="J58" s="179">
        <v>818.74</v>
      </c>
      <c r="K58" s="179">
        <v>818.74</v>
      </c>
      <c r="L58" s="130"/>
      <c r="M58" s="130"/>
      <c r="N58" s="130"/>
      <c r="O58" s="130"/>
      <c r="P58" s="130"/>
      <c r="Q58" s="130"/>
      <c r="R58" s="130"/>
      <c r="S58" s="130"/>
      <c r="T58" s="61" t="s">
        <v>233</v>
      </c>
      <c r="U58" s="61"/>
    </row>
    <row r="59" s="158" customFormat="1" ht="106" customHeight="1" spans="1:21">
      <c r="A59" s="61">
        <v>47</v>
      </c>
      <c r="B59" s="61" t="s">
        <v>234</v>
      </c>
      <c r="C59" s="61" t="s">
        <v>235</v>
      </c>
      <c r="D59" s="61" t="s">
        <v>27</v>
      </c>
      <c r="E59" s="61" t="s">
        <v>236</v>
      </c>
      <c r="F59" s="61" t="s">
        <v>149</v>
      </c>
      <c r="G59" s="61" t="s">
        <v>237</v>
      </c>
      <c r="H59" s="96" t="s">
        <v>238</v>
      </c>
      <c r="I59" s="130">
        <v>235.5</v>
      </c>
      <c r="J59" s="130">
        <v>235.5</v>
      </c>
      <c r="K59" s="112">
        <v>235.5</v>
      </c>
      <c r="L59" s="130"/>
      <c r="M59" s="130"/>
      <c r="N59" s="130"/>
      <c r="O59" s="130"/>
      <c r="P59" s="130"/>
      <c r="Q59" s="130"/>
      <c r="R59" s="130"/>
      <c r="S59" s="130"/>
      <c r="T59" s="113" t="s">
        <v>222</v>
      </c>
      <c r="U59" s="113"/>
    </row>
    <row r="60" s="158" customFormat="1" ht="78.75" spans="1:21">
      <c r="A60" s="61">
        <v>48</v>
      </c>
      <c r="B60" s="61" t="s">
        <v>239</v>
      </c>
      <c r="C60" s="61" t="s">
        <v>240</v>
      </c>
      <c r="D60" s="61" t="s">
        <v>27</v>
      </c>
      <c r="E60" s="61" t="s">
        <v>236</v>
      </c>
      <c r="F60" s="61" t="s">
        <v>149</v>
      </c>
      <c r="G60" s="61" t="s">
        <v>241</v>
      </c>
      <c r="H60" s="96" t="s">
        <v>242</v>
      </c>
      <c r="I60" s="130">
        <v>107.65</v>
      </c>
      <c r="J60" s="130">
        <v>107.65</v>
      </c>
      <c r="K60" s="130">
        <v>107.65</v>
      </c>
      <c r="L60" s="130"/>
      <c r="M60" s="130"/>
      <c r="N60" s="130"/>
      <c r="O60" s="130"/>
      <c r="P60" s="130"/>
      <c r="Q60" s="130"/>
      <c r="R60" s="130"/>
      <c r="S60" s="130"/>
      <c r="T60" s="113" t="s">
        <v>97</v>
      </c>
      <c r="U60" s="113"/>
    </row>
    <row r="61" s="158" customFormat="1" ht="178" customHeight="1" spans="1:21">
      <c r="A61" s="61">
        <v>49</v>
      </c>
      <c r="B61" s="61" t="s">
        <v>243</v>
      </c>
      <c r="C61" s="61" t="s">
        <v>244</v>
      </c>
      <c r="D61" s="61" t="s">
        <v>27</v>
      </c>
      <c r="E61" s="61" t="s">
        <v>32</v>
      </c>
      <c r="F61" s="61" t="s">
        <v>119</v>
      </c>
      <c r="G61" s="61" t="s">
        <v>119</v>
      </c>
      <c r="H61" s="96" t="s">
        <v>245</v>
      </c>
      <c r="I61" s="112">
        <v>220</v>
      </c>
      <c r="J61" s="112">
        <v>220</v>
      </c>
      <c r="K61" s="112">
        <v>600</v>
      </c>
      <c r="L61" s="130"/>
      <c r="M61" s="130"/>
      <c r="N61" s="130"/>
      <c r="O61" s="130"/>
      <c r="P61" s="130"/>
      <c r="Q61" s="130"/>
      <c r="R61" s="130"/>
      <c r="S61" s="130"/>
      <c r="T61" s="96" t="s">
        <v>225</v>
      </c>
      <c r="U61" s="113"/>
    </row>
    <row r="62" s="66" customFormat="1" ht="63" spans="1:21">
      <c r="A62" s="61">
        <v>50</v>
      </c>
      <c r="B62" s="61" t="s">
        <v>246</v>
      </c>
      <c r="C62" s="61" t="s">
        <v>247</v>
      </c>
      <c r="D62" s="61" t="s">
        <v>27</v>
      </c>
      <c r="E62" s="61" t="s">
        <v>32</v>
      </c>
      <c r="F62" s="90" t="s">
        <v>198</v>
      </c>
      <c r="G62" s="61" t="s">
        <v>248</v>
      </c>
      <c r="H62" s="96" t="s">
        <v>249</v>
      </c>
      <c r="I62" s="112">
        <v>57</v>
      </c>
      <c r="J62" s="112">
        <v>57</v>
      </c>
      <c r="K62" s="112">
        <v>57</v>
      </c>
      <c r="L62" s="112"/>
      <c r="M62" s="112"/>
      <c r="N62" s="112"/>
      <c r="O62" s="112"/>
      <c r="P62" s="112"/>
      <c r="Q62" s="112"/>
      <c r="R62" s="112"/>
      <c r="S62" s="112"/>
      <c r="T62" s="61" t="s">
        <v>225</v>
      </c>
      <c r="U62" s="97"/>
    </row>
    <row r="63" s="66" customFormat="1" ht="198" customHeight="1" spans="1:21">
      <c r="A63" s="61">
        <v>51</v>
      </c>
      <c r="B63" s="61" t="s">
        <v>250</v>
      </c>
      <c r="C63" s="61" t="s">
        <v>251</v>
      </c>
      <c r="D63" s="61" t="s">
        <v>27</v>
      </c>
      <c r="E63" s="61" t="s">
        <v>252</v>
      </c>
      <c r="F63" s="90" t="s">
        <v>253</v>
      </c>
      <c r="G63" s="61" t="s">
        <v>254</v>
      </c>
      <c r="H63" s="91" t="s">
        <v>255</v>
      </c>
      <c r="I63" s="112">
        <f>SUM(J63,R63,S63)</f>
        <v>3000</v>
      </c>
      <c r="J63" s="112">
        <f>SUM(K63:Q63)</f>
        <v>3000</v>
      </c>
      <c r="K63" s="112">
        <v>3000</v>
      </c>
      <c r="L63" s="112"/>
      <c r="M63" s="112"/>
      <c r="N63" s="112"/>
      <c r="O63" s="112"/>
      <c r="P63" s="112"/>
      <c r="Q63" s="112"/>
      <c r="R63" s="112"/>
      <c r="S63" s="112"/>
      <c r="T63" s="61" t="s">
        <v>225</v>
      </c>
      <c r="U63" s="97"/>
    </row>
    <row r="64" s="67" customFormat="1" ht="252" spans="1:21">
      <c r="A64" s="61">
        <v>52</v>
      </c>
      <c r="B64" s="61" t="s">
        <v>256</v>
      </c>
      <c r="C64" s="61" t="s">
        <v>257</v>
      </c>
      <c r="D64" s="61" t="s">
        <v>27</v>
      </c>
      <c r="E64" s="61" t="s">
        <v>252</v>
      </c>
      <c r="F64" s="90" t="s">
        <v>253</v>
      </c>
      <c r="G64" s="61" t="s">
        <v>254</v>
      </c>
      <c r="H64" s="91" t="s">
        <v>258</v>
      </c>
      <c r="I64" s="112">
        <f>SUM(J64,R64,S64)</f>
        <v>1250</v>
      </c>
      <c r="J64" s="112">
        <f>SUM(K64:Q64)</f>
        <v>1250</v>
      </c>
      <c r="K64" s="112">
        <v>1250</v>
      </c>
      <c r="L64" s="112"/>
      <c r="M64" s="112"/>
      <c r="N64" s="112"/>
      <c r="O64" s="112"/>
      <c r="P64" s="112"/>
      <c r="Q64" s="112"/>
      <c r="R64" s="112"/>
      <c r="S64" s="112"/>
      <c r="T64" s="61" t="s">
        <v>225</v>
      </c>
      <c r="U64" s="97"/>
    </row>
    <row r="65" s="158" customFormat="1" ht="94.5" spans="1:21">
      <c r="A65" s="61">
        <v>53</v>
      </c>
      <c r="B65" s="61" t="s">
        <v>259</v>
      </c>
      <c r="C65" s="61" t="s">
        <v>260</v>
      </c>
      <c r="D65" s="61" t="s">
        <v>27</v>
      </c>
      <c r="E65" s="61" t="s">
        <v>32</v>
      </c>
      <c r="F65" s="61" t="s">
        <v>178</v>
      </c>
      <c r="G65" s="61" t="s">
        <v>261</v>
      </c>
      <c r="H65" s="91" t="s">
        <v>262</v>
      </c>
      <c r="I65" s="112">
        <v>500</v>
      </c>
      <c r="J65" s="112">
        <v>500</v>
      </c>
      <c r="K65" s="112">
        <v>220</v>
      </c>
      <c r="L65" s="130"/>
      <c r="M65" s="130"/>
      <c r="N65" s="130"/>
      <c r="O65" s="130"/>
      <c r="P65" s="130"/>
      <c r="Q65" s="130"/>
      <c r="R65" s="130"/>
      <c r="S65" s="130"/>
      <c r="T65" s="113" t="s">
        <v>225</v>
      </c>
      <c r="U65" s="113"/>
    </row>
    <row r="66" s="67" customFormat="1" ht="140" customHeight="1" spans="1:21">
      <c r="A66" s="61">
        <v>54</v>
      </c>
      <c r="B66" s="61" t="s">
        <v>263</v>
      </c>
      <c r="C66" s="61" t="s">
        <v>264</v>
      </c>
      <c r="D66" s="61" t="s">
        <v>27</v>
      </c>
      <c r="E66" s="61" t="s">
        <v>32</v>
      </c>
      <c r="F66" s="90" t="s">
        <v>198</v>
      </c>
      <c r="G66" s="61" t="s">
        <v>265</v>
      </c>
      <c r="H66" s="96" t="s">
        <v>266</v>
      </c>
      <c r="I66" s="112">
        <v>350</v>
      </c>
      <c r="J66" s="112">
        <v>350</v>
      </c>
      <c r="L66" s="112">
        <v>350</v>
      </c>
      <c r="M66" s="112"/>
      <c r="N66" s="112"/>
      <c r="O66" s="112"/>
      <c r="P66" s="112"/>
      <c r="Q66" s="112"/>
      <c r="R66" s="112"/>
      <c r="S66" s="112"/>
      <c r="T66" s="61" t="s">
        <v>225</v>
      </c>
      <c r="U66" s="97"/>
    </row>
    <row r="67" s="67" customFormat="1" ht="141.75" spans="1:21">
      <c r="A67" s="61">
        <v>55</v>
      </c>
      <c r="B67" s="61" t="s">
        <v>267</v>
      </c>
      <c r="C67" s="61" t="s">
        <v>268</v>
      </c>
      <c r="D67" s="61" t="s">
        <v>27</v>
      </c>
      <c r="E67" s="61" t="s">
        <v>32</v>
      </c>
      <c r="F67" s="90" t="s">
        <v>178</v>
      </c>
      <c r="G67" s="61" t="s">
        <v>269</v>
      </c>
      <c r="H67" s="91" t="s">
        <v>270</v>
      </c>
      <c r="I67" s="112">
        <f>SUM(J67,R67,S67)</f>
        <v>918</v>
      </c>
      <c r="J67" s="112">
        <f>SUM(K67:Q67)</f>
        <v>918</v>
      </c>
      <c r="K67" s="112">
        <f>5100*0.18</f>
        <v>918</v>
      </c>
      <c r="L67" s="112"/>
      <c r="M67" s="112"/>
      <c r="N67" s="112"/>
      <c r="O67" s="112"/>
      <c r="P67" s="112"/>
      <c r="Q67" s="112"/>
      <c r="R67" s="112"/>
      <c r="S67" s="112"/>
      <c r="T67" s="97" t="s">
        <v>271</v>
      </c>
      <c r="U67" s="97"/>
    </row>
    <row r="68" s="67" customFormat="1" ht="47.25" spans="1:21">
      <c r="A68" s="61">
        <v>56</v>
      </c>
      <c r="B68" s="61" t="s">
        <v>272</v>
      </c>
      <c r="C68" s="61" t="s">
        <v>273</v>
      </c>
      <c r="D68" s="61" t="s">
        <v>27</v>
      </c>
      <c r="E68" s="61" t="s">
        <v>32</v>
      </c>
      <c r="F68" s="90" t="s">
        <v>159</v>
      </c>
      <c r="G68" s="61" t="s">
        <v>274</v>
      </c>
      <c r="H68" s="96" t="s">
        <v>275</v>
      </c>
      <c r="I68" s="112">
        <f>SUM(J68,R68,S68)</f>
        <v>100</v>
      </c>
      <c r="J68" s="112">
        <f>SUM(K68:Q68)</f>
        <v>100</v>
      </c>
      <c r="K68" s="112">
        <v>100</v>
      </c>
      <c r="L68" s="112"/>
      <c r="M68" s="112"/>
      <c r="N68" s="112"/>
      <c r="O68" s="112"/>
      <c r="P68" s="112"/>
      <c r="Q68" s="112"/>
      <c r="R68" s="112"/>
      <c r="S68" s="112"/>
      <c r="T68" s="61" t="s">
        <v>106</v>
      </c>
      <c r="U68" s="97"/>
    </row>
    <row r="69" s="67" customFormat="1" ht="78.75" spans="1:21">
      <c r="A69" s="61">
        <v>57</v>
      </c>
      <c r="B69" s="61" t="s">
        <v>276</v>
      </c>
      <c r="C69" s="61" t="s">
        <v>277</v>
      </c>
      <c r="D69" s="61" t="s">
        <v>27</v>
      </c>
      <c r="E69" s="61" t="s">
        <v>32</v>
      </c>
      <c r="F69" s="90" t="s">
        <v>103</v>
      </c>
      <c r="G69" s="61" t="s">
        <v>278</v>
      </c>
      <c r="H69" s="91" t="s">
        <v>279</v>
      </c>
      <c r="I69" s="112">
        <f>SUM(J69,R69,S69)</f>
        <v>900</v>
      </c>
      <c r="J69" s="112">
        <f>SUM(K69:Q69)</f>
        <v>900</v>
      </c>
      <c r="K69" s="112">
        <v>900</v>
      </c>
      <c r="L69" s="112"/>
      <c r="M69" s="112"/>
      <c r="N69" s="112"/>
      <c r="O69" s="112"/>
      <c r="P69" s="112"/>
      <c r="Q69" s="112"/>
      <c r="R69" s="112"/>
      <c r="S69" s="112"/>
      <c r="T69" s="61" t="s">
        <v>271</v>
      </c>
      <c r="U69" s="97"/>
    </row>
    <row r="70" s="67" customFormat="1" ht="63" spans="1:21">
      <c r="A70" s="61">
        <v>58</v>
      </c>
      <c r="B70" s="61" t="s">
        <v>280</v>
      </c>
      <c r="C70" s="61" t="s">
        <v>281</v>
      </c>
      <c r="D70" s="61" t="s">
        <v>27</v>
      </c>
      <c r="E70" s="61" t="s">
        <v>32</v>
      </c>
      <c r="F70" s="90" t="s">
        <v>124</v>
      </c>
      <c r="G70" s="61" t="s">
        <v>282</v>
      </c>
      <c r="H70" s="91" t="s">
        <v>283</v>
      </c>
      <c r="I70" s="112">
        <v>484</v>
      </c>
      <c r="J70" s="112">
        <v>484</v>
      </c>
      <c r="K70" s="112">
        <v>484</v>
      </c>
      <c r="L70" s="112"/>
      <c r="M70" s="112"/>
      <c r="N70" s="112"/>
      <c r="O70" s="112"/>
      <c r="P70" s="112"/>
      <c r="Q70" s="112"/>
      <c r="R70" s="112"/>
      <c r="S70" s="112"/>
      <c r="T70" s="61" t="s">
        <v>271</v>
      </c>
      <c r="U70" s="97"/>
    </row>
    <row r="71" s="67" customFormat="1" ht="78.75" spans="1:21">
      <c r="A71" s="61">
        <v>59</v>
      </c>
      <c r="B71" s="61" t="s">
        <v>284</v>
      </c>
      <c r="C71" s="61" t="s">
        <v>285</v>
      </c>
      <c r="D71" s="61" t="s">
        <v>27</v>
      </c>
      <c r="E71" s="61" t="s">
        <v>32</v>
      </c>
      <c r="F71" s="90" t="s">
        <v>129</v>
      </c>
      <c r="G71" s="61" t="s">
        <v>286</v>
      </c>
      <c r="H71" s="91" t="s">
        <v>287</v>
      </c>
      <c r="I71" s="112">
        <f>SUM(J71,R71,S71)</f>
        <v>315</v>
      </c>
      <c r="J71" s="112">
        <f>SUM(K71:Q71)</f>
        <v>315</v>
      </c>
      <c r="K71" s="112">
        <v>315</v>
      </c>
      <c r="L71" s="112"/>
      <c r="M71" s="112"/>
      <c r="N71" s="112"/>
      <c r="O71" s="112"/>
      <c r="P71" s="112"/>
      <c r="Q71" s="112"/>
      <c r="R71" s="112"/>
      <c r="S71" s="112"/>
      <c r="T71" s="61" t="s">
        <v>271</v>
      </c>
      <c r="U71" s="97"/>
    </row>
    <row r="72" s="67" customFormat="1" ht="120" customHeight="1" spans="1:21">
      <c r="A72" s="61">
        <v>60</v>
      </c>
      <c r="B72" s="61" t="s">
        <v>288</v>
      </c>
      <c r="C72" s="61" t="s">
        <v>289</v>
      </c>
      <c r="D72" s="61" t="s">
        <v>27</v>
      </c>
      <c r="E72" s="61" t="s">
        <v>32</v>
      </c>
      <c r="F72" s="90" t="s">
        <v>149</v>
      </c>
      <c r="G72" s="61" t="s">
        <v>290</v>
      </c>
      <c r="H72" s="96" t="s">
        <v>291</v>
      </c>
      <c r="I72" s="112">
        <v>243</v>
      </c>
      <c r="J72" s="112">
        <v>243</v>
      </c>
      <c r="K72" s="112">
        <v>243</v>
      </c>
      <c r="L72" s="112"/>
      <c r="M72" s="112"/>
      <c r="N72" s="112"/>
      <c r="O72" s="112"/>
      <c r="P72" s="112"/>
      <c r="Q72" s="112"/>
      <c r="R72" s="112"/>
      <c r="S72" s="112"/>
      <c r="T72" s="61" t="s">
        <v>271</v>
      </c>
      <c r="U72" s="97"/>
    </row>
    <row r="73" s="67" customFormat="1" ht="94.5" spans="1:21">
      <c r="A73" s="61">
        <v>61</v>
      </c>
      <c r="B73" s="61" t="s">
        <v>292</v>
      </c>
      <c r="C73" s="61" t="s">
        <v>293</v>
      </c>
      <c r="D73" s="61" t="s">
        <v>27</v>
      </c>
      <c r="E73" s="61" t="s">
        <v>32</v>
      </c>
      <c r="F73" s="90" t="s">
        <v>164</v>
      </c>
      <c r="G73" s="61" t="s">
        <v>294</v>
      </c>
      <c r="H73" s="96" t="s">
        <v>295</v>
      </c>
      <c r="I73" s="112">
        <v>774</v>
      </c>
      <c r="J73" s="112">
        <v>774</v>
      </c>
      <c r="K73" s="112">
        <v>774</v>
      </c>
      <c r="L73" s="112"/>
      <c r="M73" s="112"/>
      <c r="N73" s="112"/>
      <c r="O73" s="112"/>
      <c r="P73" s="112"/>
      <c r="Q73" s="112"/>
      <c r="R73" s="112"/>
      <c r="S73" s="112"/>
      <c r="T73" s="97" t="s">
        <v>271</v>
      </c>
      <c r="U73" s="97"/>
    </row>
    <row r="74" s="67" customFormat="1" ht="78.75" spans="1:21">
      <c r="A74" s="61">
        <v>62</v>
      </c>
      <c r="B74" s="61" t="s">
        <v>296</v>
      </c>
      <c r="C74" s="61" t="s">
        <v>297</v>
      </c>
      <c r="D74" s="61" t="s">
        <v>27</v>
      </c>
      <c r="E74" s="61" t="s">
        <v>32</v>
      </c>
      <c r="F74" s="90" t="s">
        <v>174</v>
      </c>
      <c r="G74" s="61" t="s">
        <v>298</v>
      </c>
      <c r="H74" s="91" t="s">
        <v>299</v>
      </c>
      <c r="I74" s="112">
        <v>450</v>
      </c>
      <c r="J74" s="112">
        <f>SUM(K74:Q74)</f>
        <v>450</v>
      </c>
      <c r="K74" s="112">
        <v>450</v>
      </c>
      <c r="L74" s="112"/>
      <c r="M74" s="112"/>
      <c r="N74" s="112"/>
      <c r="O74" s="112"/>
      <c r="P74" s="112"/>
      <c r="Q74" s="112"/>
      <c r="R74" s="112"/>
      <c r="S74" s="112"/>
      <c r="T74" s="61" t="s">
        <v>271</v>
      </c>
      <c r="U74" s="97"/>
    </row>
    <row r="75" s="67" customFormat="1" ht="78.75" spans="1:21">
      <c r="A75" s="61">
        <v>63</v>
      </c>
      <c r="B75" s="61" t="s">
        <v>300</v>
      </c>
      <c r="C75" s="61" t="s">
        <v>301</v>
      </c>
      <c r="D75" s="61" t="s">
        <v>27</v>
      </c>
      <c r="E75" s="61" t="s">
        <v>32</v>
      </c>
      <c r="F75" s="90" t="s">
        <v>174</v>
      </c>
      <c r="G75" s="61" t="s">
        <v>302</v>
      </c>
      <c r="H75" s="91" t="s">
        <v>303</v>
      </c>
      <c r="I75" s="112">
        <f>SUM(J75,R75,S75)</f>
        <v>918</v>
      </c>
      <c r="J75" s="112">
        <f>SUM(K75:Q75)</f>
        <v>918</v>
      </c>
      <c r="K75" s="112">
        <v>918</v>
      </c>
      <c r="L75" s="112"/>
      <c r="M75" s="112"/>
      <c r="N75" s="112"/>
      <c r="O75" s="112"/>
      <c r="P75" s="112"/>
      <c r="Q75" s="112"/>
      <c r="R75" s="112"/>
      <c r="S75" s="112"/>
      <c r="T75" s="61" t="s">
        <v>271</v>
      </c>
      <c r="U75" s="97"/>
    </row>
    <row r="76" s="129" customFormat="1" ht="24" customHeight="1" spans="1:21">
      <c r="A76" s="165" t="s">
        <v>304</v>
      </c>
      <c r="B76" s="172" t="s">
        <v>305</v>
      </c>
      <c r="C76" s="173"/>
      <c r="D76" s="173"/>
      <c r="E76" s="174"/>
      <c r="F76" s="165"/>
      <c r="G76" s="175"/>
      <c r="H76" s="168">
        <v>6</v>
      </c>
      <c r="I76" s="178">
        <f t="shared" ref="I76:S76" si="8">SUM(I77:I82)</f>
        <v>2560</v>
      </c>
      <c r="J76" s="178">
        <f t="shared" si="8"/>
        <v>2560</v>
      </c>
      <c r="K76" s="178">
        <f t="shared" si="8"/>
        <v>2060</v>
      </c>
      <c r="L76" s="178">
        <f t="shared" si="8"/>
        <v>500</v>
      </c>
      <c r="M76" s="178">
        <f t="shared" si="8"/>
        <v>0</v>
      </c>
      <c r="N76" s="178">
        <f t="shared" si="8"/>
        <v>0</v>
      </c>
      <c r="O76" s="178">
        <f t="shared" si="8"/>
        <v>0</v>
      </c>
      <c r="P76" s="178">
        <f t="shared" si="8"/>
        <v>0</v>
      </c>
      <c r="Q76" s="178">
        <f t="shared" si="8"/>
        <v>0</v>
      </c>
      <c r="R76" s="178">
        <f t="shared" si="8"/>
        <v>0</v>
      </c>
      <c r="S76" s="178">
        <f t="shared" si="8"/>
        <v>0</v>
      </c>
      <c r="T76" s="178"/>
      <c r="U76" s="178"/>
    </row>
    <row r="77" s="66" customFormat="1" ht="63" spans="1:21">
      <c r="A77" s="61">
        <v>64</v>
      </c>
      <c r="B77" s="61" t="s">
        <v>306</v>
      </c>
      <c r="C77" s="61" t="s">
        <v>307</v>
      </c>
      <c r="D77" s="61" t="s">
        <v>27</v>
      </c>
      <c r="E77" s="61" t="s">
        <v>308</v>
      </c>
      <c r="F77" s="90" t="s">
        <v>309</v>
      </c>
      <c r="G77" s="61" t="s">
        <v>310</v>
      </c>
      <c r="H77" s="96" t="s">
        <v>311</v>
      </c>
      <c r="I77" s="112">
        <f>SUM(J77,R77,S77)</f>
        <v>60</v>
      </c>
      <c r="J77" s="112">
        <f>SUM(K77:Q77)</f>
        <v>60</v>
      </c>
      <c r="K77" s="112">
        <v>60</v>
      </c>
      <c r="L77" s="112"/>
      <c r="M77" s="112"/>
      <c r="N77" s="112"/>
      <c r="O77" s="112"/>
      <c r="P77" s="112"/>
      <c r="Q77" s="112"/>
      <c r="R77" s="112"/>
      <c r="S77" s="112"/>
      <c r="T77" s="61" t="s">
        <v>312</v>
      </c>
      <c r="U77" s="97"/>
    </row>
    <row r="78" s="66" customFormat="1" ht="63" spans="1:21">
      <c r="A78" s="61">
        <v>65</v>
      </c>
      <c r="B78" s="61" t="s">
        <v>313</v>
      </c>
      <c r="C78" s="61" t="s">
        <v>314</v>
      </c>
      <c r="D78" s="61" t="s">
        <v>27</v>
      </c>
      <c r="E78" s="61" t="s">
        <v>32</v>
      </c>
      <c r="F78" s="90" t="s">
        <v>193</v>
      </c>
      <c r="G78" s="61" t="s">
        <v>315</v>
      </c>
      <c r="H78" s="96" t="s">
        <v>316</v>
      </c>
      <c r="I78" s="112">
        <f>SUM(J78,R78,S78)</f>
        <v>550</v>
      </c>
      <c r="J78" s="112">
        <f>SUM(K78:Q78)</f>
        <v>550</v>
      </c>
      <c r="K78" s="112">
        <v>550</v>
      </c>
      <c r="L78" s="112"/>
      <c r="M78" s="112"/>
      <c r="N78" s="112"/>
      <c r="O78" s="112"/>
      <c r="P78" s="112"/>
      <c r="Q78" s="112"/>
      <c r="R78" s="112"/>
      <c r="S78" s="112"/>
      <c r="T78" s="61" t="s">
        <v>312</v>
      </c>
      <c r="U78" s="97"/>
    </row>
    <row r="79" s="66" customFormat="1" ht="78.75" spans="1:21">
      <c r="A79" s="61">
        <v>66</v>
      </c>
      <c r="B79" s="61" t="s">
        <v>317</v>
      </c>
      <c r="C79" s="61" t="s">
        <v>318</v>
      </c>
      <c r="D79" s="61" t="s">
        <v>27</v>
      </c>
      <c r="E79" s="61" t="s">
        <v>46</v>
      </c>
      <c r="F79" s="90" t="s">
        <v>164</v>
      </c>
      <c r="G79" s="61" t="s">
        <v>319</v>
      </c>
      <c r="H79" s="96" t="s">
        <v>320</v>
      </c>
      <c r="I79" s="112">
        <v>550</v>
      </c>
      <c r="J79" s="112">
        <v>550</v>
      </c>
      <c r="K79" s="112">
        <v>550</v>
      </c>
      <c r="L79" s="112"/>
      <c r="M79" s="112"/>
      <c r="N79" s="112"/>
      <c r="O79" s="112"/>
      <c r="P79" s="112"/>
      <c r="Q79" s="112"/>
      <c r="R79" s="112"/>
      <c r="S79" s="112"/>
      <c r="T79" s="97" t="s">
        <v>312</v>
      </c>
      <c r="U79" s="97"/>
    </row>
    <row r="80" s="158" customFormat="1" ht="63" spans="1:21">
      <c r="A80" s="61">
        <v>67</v>
      </c>
      <c r="B80" s="61" t="s">
        <v>321</v>
      </c>
      <c r="C80" s="61" t="s">
        <v>322</v>
      </c>
      <c r="D80" s="61" t="s">
        <v>27</v>
      </c>
      <c r="E80" s="61" t="s">
        <v>46</v>
      </c>
      <c r="F80" s="61" t="s">
        <v>119</v>
      </c>
      <c r="G80" s="61" t="s">
        <v>323</v>
      </c>
      <c r="H80" s="96" t="s">
        <v>324</v>
      </c>
      <c r="I80" s="130">
        <v>300</v>
      </c>
      <c r="J80" s="130">
        <v>300</v>
      </c>
      <c r="K80" s="130">
        <v>300</v>
      </c>
      <c r="L80" s="130"/>
      <c r="M80" s="130"/>
      <c r="N80" s="130"/>
      <c r="O80" s="130"/>
      <c r="P80" s="130"/>
      <c r="Q80" s="130"/>
      <c r="R80" s="130"/>
      <c r="S80" s="130"/>
      <c r="T80" s="113" t="s">
        <v>312</v>
      </c>
      <c r="U80" s="113"/>
    </row>
    <row r="81" s="158" customFormat="1" ht="63" spans="1:21">
      <c r="A81" s="61">
        <v>68</v>
      </c>
      <c r="B81" s="179" t="s">
        <v>325</v>
      </c>
      <c r="C81" s="61" t="s">
        <v>326</v>
      </c>
      <c r="D81" s="61" t="s">
        <v>27</v>
      </c>
      <c r="E81" s="61" t="s">
        <v>46</v>
      </c>
      <c r="F81" s="61" t="s">
        <v>327</v>
      </c>
      <c r="G81" s="61" t="s">
        <v>328</v>
      </c>
      <c r="H81" s="96" t="s">
        <v>329</v>
      </c>
      <c r="I81" s="97">
        <v>600</v>
      </c>
      <c r="J81" s="97">
        <v>600</v>
      </c>
      <c r="K81" s="97">
        <v>600</v>
      </c>
      <c r="L81" s="182"/>
      <c r="M81" s="182"/>
      <c r="N81" s="182"/>
      <c r="O81" s="182"/>
      <c r="P81" s="182"/>
      <c r="Q81" s="182"/>
      <c r="R81" s="182"/>
      <c r="S81" s="182"/>
      <c r="T81" s="61" t="s">
        <v>312</v>
      </c>
      <c r="U81" s="97"/>
    </row>
    <row r="82" s="67" customFormat="1" ht="409.5" spans="1:21">
      <c r="A82" s="61">
        <v>69</v>
      </c>
      <c r="B82" s="61" t="s">
        <v>330</v>
      </c>
      <c r="C82" s="61" t="s">
        <v>331</v>
      </c>
      <c r="D82" s="61" t="s">
        <v>27</v>
      </c>
      <c r="E82" s="61" t="s">
        <v>46</v>
      </c>
      <c r="F82" s="90" t="s">
        <v>119</v>
      </c>
      <c r="G82" s="61" t="s">
        <v>323</v>
      </c>
      <c r="H82" s="98" t="s">
        <v>332</v>
      </c>
      <c r="I82" s="112">
        <f>SUM(J82,R82,S82)</f>
        <v>500</v>
      </c>
      <c r="J82" s="112">
        <f>SUM(K82:Q82)</f>
        <v>500</v>
      </c>
      <c r="K82" s="112"/>
      <c r="L82" s="112">
        <v>500</v>
      </c>
      <c r="M82" s="112"/>
      <c r="N82" s="112"/>
      <c r="O82" s="112"/>
      <c r="P82" s="112"/>
      <c r="Q82" s="112"/>
      <c r="R82" s="112"/>
      <c r="S82" s="112"/>
      <c r="T82" s="97" t="s">
        <v>312</v>
      </c>
      <c r="U82" s="97"/>
    </row>
    <row r="83" s="129" customFormat="1" ht="42" customHeight="1" spans="1:21">
      <c r="A83" s="165" t="s">
        <v>333</v>
      </c>
      <c r="B83" s="172" t="s">
        <v>334</v>
      </c>
      <c r="C83" s="173"/>
      <c r="D83" s="173"/>
      <c r="E83" s="174"/>
      <c r="F83" s="165"/>
      <c r="G83" s="175"/>
      <c r="H83" s="168">
        <v>38</v>
      </c>
      <c r="I83" s="178">
        <f>SUM(I84:I121)</f>
        <v>25082.02</v>
      </c>
      <c r="J83" s="178">
        <f>SUM(J84:J121)</f>
        <v>25082.02</v>
      </c>
      <c r="K83" s="178">
        <f>SUM(K84:K121)</f>
        <v>19130.02</v>
      </c>
      <c r="L83" s="178">
        <f>SUM(L84:L121)</f>
        <v>3820</v>
      </c>
      <c r="M83" s="178">
        <f>SUM(M84:M121)</f>
        <v>0</v>
      </c>
      <c r="N83" s="178">
        <f t="shared" ref="I83:S83" si="9">SUM(N84:N121)</f>
        <v>0</v>
      </c>
      <c r="O83" s="178">
        <f t="shared" si="9"/>
        <v>0</v>
      </c>
      <c r="P83" s="178">
        <f t="shared" si="9"/>
        <v>177</v>
      </c>
      <c r="Q83" s="178">
        <f t="shared" si="9"/>
        <v>0</v>
      </c>
      <c r="R83" s="178">
        <f t="shared" si="9"/>
        <v>0</v>
      </c>
      <c r="S83" s="178">
        <f t="shared" si="9"/>
        <v>0</v>
      </c>
      <c r="T83" s="178"/>
      <c r="U83" s="178"/>
    </row>
    <row r="84" s="66" customFormat="1" ht="78.75" spans="1:21">
      <c r="A84" s="61">
        <v>70</v>
      </c>
      <c r="B84" s="61" t="s">
        <v>335</v>
      </c>
      <c r="C84" s="61" t="s">
        <v>336</v>
      </c>
      <c r="D84" s="61" t="s">
        <v>27</v>
      </c>
      <c r="E84" s="61" t="s">
        <v>337</v>
      </c>
      <c r="F84" s="90" t="s">
        <v>109</v>
      </c>
      <c r="G84" s="61" t="s">
        <v>338</v>
      </c>
      <c r="H84" s="98" t="s">
        <v>339</v>
      </c>
      <c r="I84" s="112">
        <f>SUM(J84,R84,S84)</f>
        <v>60</v>
      </c>
      <c r="J84" s="112">
        <f>SUM(K84:Q84)</f>
        <v>60</v>
      </c>
      <c r="K84" s="112">
        <v>60</v>
      </c>
      <c r="L84" s="112"/>
      <c r="M84" s="112"/>
      <c r="N84" s="112"/>
      <c r="O84" s="112"/>
      <c r="P84" s="112"/>
      <c r="Q84" s="112"/>
      <c r="R84" s="112"/>
      <c r="S84" s="112"/>
      <c r="T84" s="61" t="s">
        <v>35</v>
      </c>
      <c r="U84" s="97"/>
    </row>
    <row r="85" s="158" customFormat="1" ht="78.75" spans="1:21">
      <c r="A85" s="61">
        <v>71</v>
      </c>
      <c r="B85" s="61" t="s">
        <v>340</v>
      </c>
      <c r="C85" s="61" t="s">
        <v>341</v>
      </c>
      <c r="D85" s="61" t="s">
        <v>27</v>
      </c>
      <c r="E85" s="61" t="s">
        <v>337</v>
      </c>
      <c r="F85" s="61" t="s">
        <v>144</v>
      </c>
      <c r="G85" s="61" t="s">
        <v>342</v>
      </c>
      <c r="H85" s="96" t="s">
        <v>343</v>
      </c>
      <c r="I85" s="130">
        <v>10.57</v>
      </c>
      <c r="J85" s="130">
        <v>10.57</v>
      </c>
      <c r="K85" s="130">
        <v>10.57</v>
      </c>
      <c r="L85" s="130"/>
      <c r="M85" s="130"/>
      <c r="N85" s="130"/>
      <c r="O85" s="130"/>
      <c r="P85" s="130"/>
      <c r="Q85" s="130"/>
      <c r="R85" s="130"/>
      <c r="S85" s="130"/>
      <c r="T85" s="120" t="s">
        <v>344</v>
      </c>
      <c r="U85" s="120"/>
    </row>
    <row r="86" s="66" customFormat="1" ht="126" spans="1:21">
      <c r="A86" s="61">
        <v>72</v>
      </c>
      <c r="B86" s="61" t="s">
        <v>345</v>
      </c>
      <c r="C86" s="61" t="s">
        <v>346</v>
      </c>
      <c r="D86" s="61" t="s">
        <v>27</v>
      </c>
      <c r="E86" s="61" t="s">
        <v>347</v>
      </c>
      <c r="F86" s="90" t="s">
        <v>109</v>
      </c>
      <c r="G86" s="61" t="s">
        <v>348</v>
      </c>
      <c r="H86" s="96" t="s">
        <v>349</v>
      </c>
      <c r="I86" s="112">
        <f>SUM(J86,R86,S86)</f>
        <v>680</v>
      </c>
      <c r="J86" s="112">
        <f>SUM(K86:Q86)</f>
        <v>680</v>
      </c>
      <c r="K86" s="112"/>
      <c r="L86" s="112">
        <v>680</v>
      </c>
      <c r="M86" s="112"/>
      <c r="N86" s="112"/>
      <c r="O86" s="112"/>
      <c r="P86" s="112"/>
      <c r="Q86" s="112"/>
      <c r="R86" s="112"/>
      <c r="S86" s="112"/>
      <c r="T86" s="61" t="s">
        <v>35</v>
      </c>
      <c r="U86" s="97"/>
    </row>
    <row r="87" s="158" customFormat="1" ht="126" spans="1:21">
      <c r="A87" s="61">
        <v>73</v>
      </c>
      <c r="B87" s="61" t="s">
        <v>350</v>
      </c>
      <c r="C87" s="61" t="s">
        <v>351</v>
      </c>
      <c r="D87" s="61" t="s">
        <v>27</v>
      </c>
      <c r="E87" s="61" t="s">
        <v>352</v>
      </c>
      <c r="F87" s="61" t="s">
        <v>144</v>
      </c>
      <c r="G87" s="61" t="s">
        <v>353</v>
      </c>
      <c r="H87" s="96" t="s">
        <v>354</v>
      </c>
      <c r="I87" s="130">
        <v>2080</v>
      </c>
      <c r="J87" s="130">
        <v>2080</v>
      </c>
      <c r="K87" s="130">
        <v>125</v>
      </c>
      <c r="L87" s="130"/>
      <c r="M87" s="130"/>
      <c r="N87" s="130"/>
      <c r="O87" s="130"/>
      <c r="P87" s="130"/>
      <c r="Q87" s="130"/>
      <c r="R87" s="130"/>
      <c r="S87" s="130"/>
      <c r="T87" s="120" t="s">
        <v>97</v>
      </c>
      <c r="U87" s="120"/>
    </row>
    <row r="88" s="158" customFormat="1" ht="126" spans="1:21">
      <c r="A88" s="61">
        <v>74</v>
      </c>
      <c r="B88" s="61" t="s">
        <v>355</v>
      </c>
      <c r="C88" s="61" t="s">
        <v>356</v>
      </c>
      <c r="D88" s="61" t="s">
        <v>27</v>
      </c>
      <c r="E88" s="61" t="s">
        <v>352</v>
      </c>
      <c r="F88" s="61" t="s">
        <v>149</v>
      </c>
      <c r="G88" s="61" t="s">
        <v>357</v>
      </c>
      <c r="H88" s="96" t="s">
        <v>358</v>
      </c>
      <c r="I88" s="130">
        <v>125</v>
      </c>
      <c r="J88" s="130">
        <v>125</v>
      </c>
      <c r="K88" s="130">
        <v>125</v>
      </c>
      <c r="L88" s="130"/>
      <c r="M88" s="130"/>
      <c r="N88" s="130"/>
      <c r="O88" s="130"/>
      <c r="P88" s="130"/>
      <c r="Q88" s="130"/>
      <c r="R88" s="130"/>
      <c r="S88" s="130"/>
      <c r="T88" s="120" t="s">
        <v>97</v>
      </c>
      <c r="U88" s="120"/>
    </row>
    <row r="89" s="158" customFormat="1" ht="78.75" spans="1:21">
      <c r="A89" s="61">
        <v>75</v>
      </c>
      <c r="B89" s="61" t="s">
        <v>359</v>
      </c>
      <c r="C89" s="61" t="s">
        <v>352</v>
      </c>
      <c r="D89" s="61" t="s">
        <v>27</v>
      </c>
      <c r="E89" s="61" t="s">
        <v>337</v>
      </c>
      <c r="F89" s="97" t="s">
        <v>124</v>
      </c>
      <c r="G89" s="61" t="s">
        <v>124</v>
      </c>
      <c r="H89" s="91" t="s">
        <v>360</v>
      </c>
      <c r="I89" s="130">
        <v>3000</v>
      </c>
      <c r="J89" s="130">
        <v>3000</v>
      </c>
      <c r="K89" s="130">
        <v>3000</v>
      </c>
      <c r="L89" s="130"/>
      <c r="M89" s="130"/>
      <c r="N89" s="130"/>
      <c r="O89" s="130"/>
      <c r="P89" s="130"/>
      <c r="Q89" s="130"/>
      <c r="R89" s="130"/>
      <c r="S89" s="130"/>
      <c r="T89" s="120" t="s">
        <v>97</v>
      </c>
      <c r="U89" s="120"/>
    </row>
    <row r="90" s="66" customFormat="1" ht="78.75" spans="1:21">
      <c r="A90" s="61">
        <v>76</v>
      </c>
      <c r="B90" s="61" t="s">
        <v>361</v>
      </c>
      <c r="C90" s="61" t="s">
        <v>362</v>
      </c>
      <c r="D90" s="61" t="s">
        <v>27</v>
      </c>
      <c r="E90" s="61" t="s">
        <v>337</v>
      </c>
      <c r="F90" s="90" t="s">
        <v>97</v>
      </c>
      <c r="G90" s="61" t="s">
        <v>363</v>
      </c>
      <c r="H90" s="98" t="s">
        <v>364</v>
      </c>
      <c r="I90" s="112">
        <f>SUM(J90,R90,S90)</f>
        <v>177</v>
      </c>
      <c r="J90" s="112">
        <f>SUM(K90:Q90)</f>
        <v>177</v>
      </c>
      <c r="K90" s="112"/>
      <c r="L90" s="112"/>
      <c r="M90" s="112"/>
      <c r="N90" s="112"/>
      <c r="O90" s="112"/>
      <c r="P90" s="112">
        <v>177</v>
      </c>
      <c r="Q90" s="112"/>
      <c r="R90" s="112"/>
      <c r="S90" s="112"/>
      <c r="T90" s="61" t="s">
        <v>97</v>
      </c>
      <c r="U90" s="97"/>
    </row>
    <row r="91" s="66" customFormat="1" ht="78.75" spans="1:21">
      <c r="A91" s="61">
        <v>77</v>
      </c>
      <c r="B91" s="61" t="s">
        <v>365</v>
      </c>
      <c r="C91" s="61" t="s">
        <v>366</v>
      </c>
      <c r="D91" s="61" t="s">
        <v>27</v>
      </c>
      <c r="E91" s="61" t="s">
        <v>367</v>
      </c>
      <c r="F91" s="90" t="s">
        <v>139</v>
      </c>
      <c r="G91" s="61" t="s">
        <v>368</v>
      </c>
      <c r="H91" s="98" t="s">
        <v>369</v>
      </c>
      <c r="I91" s="112">
        <f>SUM(J91,R91,S91)</f>
        <v>230</v>
      </c>
      <c r="J91" s="112">
        <f>SUM(K91:Q91)</f>
        <v>230</v>
      </c>
      <c r="K91" s="112">
        <v>230</v>
      </c>
      <c r="L91" s="112"/>
      <c r="M91" s="112"/>
      <c r="N91" s="112"/>
      <c r="O91" s="112"/>
      <c r="P91" s="112"/>
      <c r="Q91" s="112"/>
      <c r="R91" s="112"/>
      <c r="S91" s="112"/>
      <c r="T91" s="61" t="s">
        <v>370</v>
      </c>
      <c r="U91" s="97"/>
    </row>
    <row r="92" s="158" customFormat="1" ht="78.75" spans="1:21">
      <c r="A92" s="61">
        <v>78</v>
      </c>
      <c r="B92" s="61" t="s">
        <v>371</v>
      </c>
      <c r="C92" s="61" t="s">
        <v>372</v>
      </c>
      <c r="D92" s="61" t="s">
        <v>27</v>
      </c>
      <c r="E92" s="61" t="s">
        <v>337</v>
      </c>
      <c r="F92" s="61" t="s">
        <v>144</v>
      </c>
      <c r="G92" s="61" t="s">
        <v>373</v>
      </c>
      <c r="H92" s="96" t="s">
        <v>374</v>
      </c>
      <c r="I92" s="130">
        <v>230</v>
      </c>
      <c r="J92" s="130">
        <v>230</v>
      </c>
      <c r="K92" s="130">
        <v>230</v>
      </c>
      <c r="L92" s="130"/>
      <c r="M92" s="130"/>
      <c r="N92" s="130"/>
      <c r="O92" s="130"/>
      <c r="P92" s="130"/>
      <c r="Q92" s="130"/>
      <c r="R92" s="130"/>
      <c r="S92" s="130"/>
      <c r="T92" s="120" t="s">
        <v>344</v>
      </c>
      <c r="U92" s="120"/>
    </row>
    <row r="93" s="66" customFormat="1" ht="285" customHeight="1" spans="1:21">
      <c r="A93" s="61">
        <v>79</v>
      </c>
      <c r="B93" s="61" t="s">
        <v>375</v>
      </c>
      <c r="C93" s="61" t="s">
        <v>376</v>
      </c>
      <c r="D93" s="61" t="s">
        <v>27</v>
      </c>
      <c r="E93" s="61" t="s">
        <v>337</v>
      </c>
      <c r="F93" s="90" t="s">
        <v>164</v>
      </c>
      <c r="G93" s="61" t="s">
        <v>377</v>
      </c>
      <c r="H93" s="96" t="s">
        <v>378</v>
      </c>
      <c r="I93" s="112">
        <f>SUM(J93,R93,S93)</f>
        <v>2300</v>
      </c>
      <c r="J93" s="112">
        <f>SUM(K93:Q93)</f>
        <v>2300</v>
      </c>
      <c r="K93" s="112">
        <v>2300</v>
      </c>
      <c r="L93" s="112"/>
      <c r="M93" s="112"/>
      <c r="N93" s="112"/>
      <c r="O93" s="112"/>
      <c r="P93" s="112"/>
      <c r="Q93" s="112"/>
      <c r="R93" s="112"/>
      <c r="S93" s="112"/>
      <c r="T93" s="97" t="s">
        <v>344</v>
      </c>
      <c r="U93" s="97"/>
    </row>
    <row r="94" s="66" customFormat="1" ht="78.75" spans="1:21">
      <c r="A94" s="61">
        <v>80</v>
      </c>
      <c r="B94" s="61" t="s">
        <v>379</v>
      </c>
      <c r="C94" s="61" t="s">
        <v>380</v>
      </c>
      <c r="D94" s="61" t="s">
        <v>27</v>
      </c>
      <c r="E94" s="61" t="s">
        <v>337</v>
      </c>
      <c r="F94" s="90" t="s">
        <v>193</v>
      </c>
      <c r="G94" s="61" t="s">
        <v>381</v>
      </c>
      <c r="H94" s="96" t="s">
        <v>382</v>
      </c>
      <c r="I94" s="112">
        <f>SUM(J94,R94,S94)</f>
        <v>1400</v>
      </c>
      <c r="J94" s="112">
        <f>SUM(K94:Q94)</f>
        <v>1400</v>
      </c>
      <c r="K94" s="112">
        <v>1400</v>
      </c>
      <c r="L94" s="112"/>
      <c r="M94" s="112"/>
      <c r="N94" s="112"/>
      <c r="O94" s="112"/>
      <c r="P94" s="112"/>
      <c r="Q94" s="112"/>
      <c r="R94" s="112"/>
      <c r="S94" s="112"/>
      <c r="T94" s="61" t="s">
        <v>344</v>
      </c>
      <c r="U94" s="97"/>
    </row>
    <row r="95" s="66" customFormat="1" ht="78.75" spans="1:21">
      <c r="A95" s="61">
        <v>81</v>
      </c>
      <c r="B95" s="61" t="s">
        <v>383</v>
      </c>
      <c r="C95" s="61" t="s">
        <v>384</v>
      </c>
      <c r="D95" s="61" t="s">
        <v>27</v>
      </c>
      <c r="E95" s="61" t="s">
        <v>337</v>
      </c>
      <c r="F95" s="90" t="s">
        <v>164</v>
      </c>
      <c r="G95" s="61" t="s">
        <v>385</v>
      </c>
      <c r="H95" s="96" t="s">
        <v>386</v>
      </c>
      <c r="I95" s="112">
        <v>100</v>
      </c>
      <c r="J95" s="112">
        <v>100</v>
      </c>
      <c r="K95" s="112">
        <v>100</v>
      </c>
      <c r="L95" s="112"/>
      <c r="M95" s="112"/>
      <c r="N95" s="112"/>
      <c r="O95" s="112"/>
      <c r="P95" s="112"/>
      <c r="Q95" s="112"/>
      <c r="R95" s="112"/>
      <c r="S95" s="112"/>
      <c r="T95" s="97" t="s">
        <v>344</v>
      </c>
      <c r="U95" s="97"/>
    </row>
    <row r="96" s="158" customFormat="1" ht="78.75" spans="1:21">
      <c r="A96" s="61">
        <v>82</v>
      </c>
      <c r="B96" s="61" t="s">
        <v>387</v>
      </c>
      <c r="C96" s="61" t="s">
        <v>388</v>
      </c>
      <c r="D96" s="61" t="s">
        <v>27</v>
      </c>
      <c r="E96" s="61" t="s">
        <v>337</v>
      </c>
      <c r="F96" s="61" t="s">
        <v>144</v>
      </c>
      <c r="G96" s="61" t="s">
        <v>389</v>
      </c>
      <c r="H96" s="96" t="s">
        <v>390</v>
      </c>
      <c r="I96" s="130">
        <v>180</v>
      </c>
      <c r="J96" s="130">
        <v>180</v>
      </c>
      <c r="K96" s="130">
        <v>180</v>
      </c>
      <c r="L96" s="130"/>
      <c r="M96" s="130"/>
      <c r="N96" s="130"/>
      <c r="O96" s="130"/>
      <c r="P96" s="130"/>
      <c r="Q96" s="130"/>
      <c r="R96" s="130"/>
      <c r="S96" s="130"/>
      <c r="T96" s="113" t="s">
        <v>344</v>
      </c>
      <c r="U96" s="120"/>
    </row>
    <row r="97" s="158" customFormat="1" ht="78.75" spans="1:21">
      <c r="A97" s="61">
        <v>83</v>
      </c>
      <c r="B97" s="61" t="s">
        <v>391</v>
      </c>
      <c r="C97" s="61" t="s">
        <v>392</v>
      </c>
      <c r="D97" s="61" t="s">
        <v>27</v>
      </c>
      <c r="E97" s="61" t="s">
        <v>337</v>
      </c>
      <c r="F97" s="61" t="s">
        <v>203</v>
      </c>
      <c r="G97" s="61" t="s">
        <v>393</v>
      </c>
      <c r="H97" s="91" t="s">
        <v>394</v>
      </c>
      <c r="I97" s="130">
        <v>10</v>
      </c>
      <c r="J97" s="130">
        <v>10</v>
      </c>
      <c r="K97" s="130">
        <v>10</v>
      </c>
      <c r="L97" s="130"/>
      <c r="M97" s="130"/>
      <c r="N97" s="130"/>
      <c r="O97" s="130"/>
      <c r="P97" s="130"/>
      <c r="Q97" s="130"/>
      <c r="R97" s="130"/>
      <c r="S97" s="130"/>
      <c r="T97" s="113" t="s">
        <v>344</v>
      </c>
      <c r="U97" s="120"/>
    </row>
    <row r="98" s="158" customFormat="1" ht="78.75" spans="1:21">
      <c r="A98" s="61">
        <v>84</v>
      </c>
      <c r="B98" s="179" t="s">
        <v>395</v>
      </c>
      <c r="C98" s="113" t="s">
        <v>396</v>
      </c>
      <c r="D98" s="61" t="s">
        <v>27</v>
      </c>
      <c r="E98" s="61" t="s">
        <v>397</v>
      </c>
      <c r="F98" s="90" t="s">
        <v>119</v>
      </c>
      <c r="G98" s="113" t="s">
        <v>398</v>
      </c>
      <c r="H98" s="181" t="s">
        <v>399</v>
      </c>
      <c r="I98" s="112">
        <v>1900</v>
      </c>
      <c r="J98" s="112">
        <v>1900</v>
      </c>
      <c r="K98" s="112">
        <v>1900</v>
      </c>
      <c r="L98" s="112"/>
      <c r="M98" s="112"/>
      <c r="N98" s="112"/>
      <c r="O98" s="112"/>
      <c r="P98" s="112"/>
      <c r="Q98" s="112"/>
      <c r="R98" s="112"/>
      <c r="S98" s="112"/>
      <c r="T98" s="61" t="s">
        <v>370</v>
      </c>
      <c r="U98" s="97"/>
    </row>
    <row r="99" s="158" customFormat="1" ht="63" spans="1:21">
      <c r="A99" s="61">
        <v>85</v>
      </c>
      <c r="B99" s="179" t="s">
        <v>400</v>
      </c>
      <c r="C99" s="113" t="s">
        <v>401</v>
      </c>
      <c r="D99" s="61" t="s">
        <v>27</v>
      </c>
      <c r="E99" s="61" t="s">
        <v>397</v>
      </c>
      <c r="F99" s="90" t="s">
        <v>119</v>
      </c>
      <c r="G99" s="113" t="s">
        <v>402</v>
      </c>
      <c r="H99" s="181" t="s">
        <v>403</v>
      </c>
      <c r="I99" s="112">
        <v>1200</v>
      </c>
      <c r="J99" s="112">
        <v>1200</v>
      </c>
      <c r="K99" s="112">
        <v>1200</v>
      </c>
      <c r="L99" s="112"/>
      <c r="M99" s="112"/>
      <c r="N99" s="112"/>
      <c r="O99" s="112"/>
      <c r="P99" s="112"/>
      <c r="Q99" s="112"/>
      <c r="R99" s="112"/>
      <c r="S99" s="112"/>
      <c r="T99" s="61" t="s">
        <v>344</v>
      </c>
      <c r="U99" s="97"/>
    </row>
    <row r="100" s="67" customFormat="1" ht="106" customHeight="1" spans="1:21">
      <c r="A100" s="61">
        <v>86</v>
      </c>
      <c r="B100" s="61" t="s">
        <v>404</v>
      </c>
      <c r="C100" s="61" t="s">
        <v>405</v>
      </c>
      <c r="D100" s="61" t="s">
        <v>27</v>
      </c>
      <c r="E100" s="61" t="s">
        <v>397</v>
      </c>
      <c r="F100" s="90" t="s">
        <v>139</v>
      </c>
      <c r="G100" s="61" t="s">
        <v>368</v>
      </c>
      <c r="H100" s="98" t="s">
        <v>406</v>
      </c>
      <c r="I100" s="112">
        <f>SUM(J100,R100,S100)</f>
        <v>350</v>
      </c>
      <c r="J100" s="112">
        <f>SUM(K100:Q100)</f>
        <v>350</v>
      </c>
      <c r="K100" s="112">
        <v>350</v>
      </c>
      <c r="L100" s="112"/>
      <c r="M100" s="112"/>
      <c r="N100" s="112"/>
      <c r="O100" s="112"/>
      <c r="P100" s="112"/>
      <c r="Q100" s="112"/>
      <c r="R100" s="112"/>
      <c r="S100" s="112"/>
      <c r="T100" s="61" t="s">
        <v>344</v>
      </c>
      <c r="U100" s="97"/>
    </row>
    <row r="101" s="158" customFormat="1" ht="88" customHeight="1" spans="1:21">
      <c r="A101" s="61">
        <v>87</v>
      </c>
      <c r="B101" s="61" t="s">
        <v>407</v>
      </c>
      <c r="C101" s="61" t="s">
        <v>408</v>
      </c>
      <c r="D101" s="61" t="s">
        <v>27</v>
      </c>
      <c r="E101" s="61" t="s">
        <v>397</v>
      </c>
      <c r="F101" s="97" t="s">
        <v>124</v>
      </c>
      <c r="G101" s="61" t="s">
        <v>124</v>
      </c>
      <c r="H101" s="91" t="s">
        <v>409</v>
      </c>
      <c r="I101" s="112">
        <v>1500</v>
      </c>
      <c r="J101" s="112">
        <v>1500</v>
      </c>
      <c r="K101" s="112">
        <v>1500</v>
      </c>
      <c r="L101" s="130"/>
      <c r="M101" s="130"/>
      <c r="N101" s="130"/>
      <c r="O101" s="130"/>
      <c r="P101" s="130"/>
      <c r="Q101" s="130"/>
      <c r="R101" s="130"/>
      <c r="S101" s="130"/>
      <c r="T101" s="120" t="s">
        <v>410</v>
      </c>
      <c r="U101" s="120"/>
    </row>
    <row r="102" s="158" customFormat="1" ht="63" spans="1:21">
      <c r="A102" s="61">
        <v>88</v>
      </c>
      <c r="B102" s="61" t="s">
        <v>411</v>
      </c>
      <c r="C102" s="61" t="s">
        <v>412</v>
      </c>
      <c r="D102" s="61" t="s">
        <v>27</v>
      </c>
      <c r="E102" s="61" t="s">
        <v>397</v>
      </c>
      <c r="F102" s="61" t="s">
        <v>114</v>
      </c>
      <c r="G102" s="61" t="s">
        <v>413</v>
      </c>
      <c r="H102" s="91" t="s">
        <v>414</v>
      </c>
      <c r="I102" s="130">
        <v>600</v>
      </c>
      <c r="J102" s="130">
        <v>600</v>
      </c>
      <c r="K102" s="130">
        <v>600</v>
      </c>
      <c r="L102" s="130"/>
      <c r="M102" s="130"/>
      <c r="N102" s="130"/>
      <c r="O102" s="130"/>
      <c r="P102" s="130"/>
      <c r="Q102" s="130"/>
      <c r="R102" s="130"/>
      <c r="S102" s="130"/>
      <c r="T102" s="113" t="s">
        <v>344</v>
      </c>
      <c r="U102" s="113"/>
    </row>
    <row r="103" s="158" customFormat="1" ht="98" customHeight="1" spans="1:21">
      <c r="A103" s="61">
        <v>89</v>
      </c>
      <c r="B103" s="61" t="s">
        <v>415</v>
      </c>
      <c r="C103" s="113" t="s">
        <v>416</v>
      </c>
      <c r="D103" s="61" t="s">
        <v>27</v>
      </c>
      <c r="E103" s="61" t="s">
        <v>337</v>
      </c>
      <c r="F103" s="97" t="s">
        <v>149</v>
      </c>
      <c r="G103" s="61" t="s">
        <v>417</v>
      </c>
      <c r="H103" s="96" t="s">
        <v>418</v>
      </c>
      <c r="I103" s="130">
        <v>250</v>
      </c>
      <c r="J103" s="130">
        <v>250</v>
      </c>
      <c r="K103" s="130">
        <v>250</v>
      </c>
      <c r="L103" s="130"/>
      <c r="M103" s="130"/>
      <c r="N103" s="130"/>
      <c r="O103" s="130"/>
      <c r="P103" s="130"/>
      <c r="Q103" s="130"/>
      <c r="R103" s="130"/>
      <c r="S103" s="130"/>
      <c r="T103" s="120" t="s">
        <v>344</v>
      </c>
      <c r="U103" s="120"/>
    </row>
    <row r="104" s="158" customFormat="1" ht="78.75" spans="1:21">
      <c r="A104" s="61">
        <v>90</v>
      </c>
      <c r="B104" s="61" t="s">
        <v>419</v>
      </c>
      <c r="C104" s="61" t="s">
        <v>420</v>
      </c>
      <c r="D104" s="61" t="s">
        <v>27</v>
      </c>
      <c r="E104" s="61" t="s">
        <v>337</v>
      </c>
      <c r="F104" s="61" t="s">
        <v>114</v>
      </c>
      <c r="G104" s="61" t="s">
        <v>421</v>
      </c>
      <c r="H104" s="91" t="s">
        <v>422</v>
      </c>
      <c r="I104" s="130">
        <v>207.45</v>
      </c>
      <c r="J104" s="130">
        <v>207.45</v>
      </c>
      <c r="K104" s="130">
        <v>207.45</v>
      </c>
      <c r="L104" s="130"/>
      <c r="M104" s="130"/>
      <c r="N104" s="130"/>
      <c r="O104" s="130"/>
      <c r="P104" s="130"/>
      <c r="Q104" s="130"/>
      <c r="R104" s="130"/>
      <c r="S104" s="130"/>
      <c r="T104" s="113" t="s">
        <v>97</v>
      </c>
      <c r="U104" s="113"/>
    </row>
    <row r="105" s="158" customFormat="1" ht="78.75" spans="1:21">
      <c r="A105" s="61">
        <v>91</v>
      </c>
      <c r="B105" s="61" t="s">
        <v>423</v>
      </c>
      <c r="C105" s="61" t="s">
        <v>424</v>
      </c>
      <c r="D105" s="61" t="s">
        <v>27</v>
      </c>
      <c r="E105" s="61" t="s">
        <v>337</v>
      </c>
      <c r="F105" s="61" t="s">
        <v>144</v>
      </c>
      <c r="G105" s="61" t="s">
        <v>425</v>
      </c>
      <c r="H105" s="96" t="s">
        <v>426</v>
      </c>
      <c r="I105" s="130">
        <v>1500</v>
      </c>
      <c r="J105" s="130">
        <v>1500</v>
      </c>
      <c r="K105" s="130">
        <v>1500</v>
      </c>
      <c r="L105" s="130"/>
      <c r="M105" s="130"/>
      <c r="N105" s="130"/>
      <c r="O105" s="130"/>
      <c r="P105" s="130"/>
      <c r="Q105" s="130"/>
      <c r="R105" s="130"/>
      <c r="S105" s="130"/>
      <c r="T105" s="120" t="s">
        <v>344</v>
      </c>
      <c r="U105" s="120"/>
    </row>
    <row r="106" s="158" customFormat="1" ht="107" customHeight="1" spans="1:21">
      <c r="A106" s="61">
        <v>92</v>
      </c>
      <c r="B106" s="61" t="s">
        <v>427</v>
      </c>
      <c r="C106" s="61" t="s">
        <v>428</v>
      </c>
      <c r="D106" s="61" t="s">
        <v>27</v>
      </c>
      <c r="E106" s="61" t="s">
        <v>337</v>
      </c>
      <c r="F106" s="61" t="s">
        <v>139</v>
      </c>
      <c r="G106" s="61" t="s">
        <v>377</v>
      </c>
      <c r="H106" s="91" t="s">
        <v>429</v>
      </c>
      <c r="I106" s="130">
        <v>380</v>
      </c>
      <c r="J106" s="130">
        <v>380</v>
      </c>
      <c r="K106" s="130">
        <v>380</v>
      </c>
      <c r="L106" s="130"/>
      <c r="M106" s="130"/>
      <c r="N106" s="130"/>
      <c r="O106" s="130"/>
      <c r="P106" s="130"/>
      <c r="Q106" s="130"/>
      <c r="R106" s="130"/>
      <c r="S106" s="130"/>
      <c r="T106" s="113" t="s">
        <v>344</v>
      </c>
      <c r="U106" s="113"/>
    </row>
    <row r="107" s="158" customFormat="1" ht="126" spans="1:21">
      <c r="A107" s="61">
        <v>93</v>
      </c>
      <c r="B107" s="61" t="s">
        <v>430</v>
      </c>
      <c r="C107" s="61" t="s">
        <v>431</v>
      </c>
      <c r="D107" s="61" t="s">
        <v>27</v>
      </c>
      <c r="E107" s="61" t="s">
        <v>337</v>
      </c>
      <c r="F107" s="61" t="s">
        <v>198</v>
      </c>
      <c r="G107" s="61" t="s">
        <v>432</v>
      </c>
      <c r="H107" s="96" t="s">
        <v>433</v>
      </c>
      <c r="I107" s="112">
        <v>880</v>
      </c>
      <c r="J107" s="112">
        <v>880</v>
      </c>
      <c r="K107" s="130">
        <v>880</v>
      </c>
      <c r="L107" s="130"/>
      <c r="M107" s="130"/>
      <c r="N107" s="130"/>
      <c r="O107" s="130"/>
      <c r="P107" s="130"/>
      <c r="Q107" s="130"/>
      <c r="R107" s="130"/>
      <c r="S107" s="130"/>
      <c r="T107" s="113" t="s">
        <v>344</v>
      </c>
      <c r="U107" s="97"/>
    </row>
    <row r="108" s="67" customFormat="1" ht="78.75" spans="1:21">
      <c r="A108" s="61">
        <v>94</v>
      </c>
      <c r="B108" s="61" t="s">
        <v>434</v>
      </c>
      <c r="C108" s="61" t="s">
        <v>435</v>
      </c>
      <c r="D108" s="61" t="s">
        <v>27</v>
      </c>
      <c r="E108" s="61" t="s">
        <v>397</v>
      </c>
      <c r="F108" s="90" t="s">
        <v>129</v>
      </c>
      <c r="G108" s="113" t="s">
        <v>436</v>
      </c>
      <c r="H108" s="96" t="s">
        <v>437</v>
      </c>
      <c r="I108" s="112">
        <f>SUM(J108,R108,S108)</f>
        <v>280</v>
      </c>
      <c r="J108" s="112">
        <f>SUM(K108:Q108)</f>
        <v>280</v>
      </c>
      <c r="K108" s="112">
        <v>280</v>
      </c>
      <c r="L108" s="112"/>
      <c r="M108" s="112"/>
      <c r="N108" s="112"/>
      <c r="O108" s="112"/>
      <c r="P108" s="112"/>
      <c r="Q108" s="112"/>
      <c r="R108" s="112"/>
      <c r="S108" s="112"/>
      <c r="T108" s="61" t="s">
        <v>344</v>
      </c>
      <c r="U108" s="97"/>
    </row>
    <row r="109" s="67" customFormat="1" ht="123" customHeight="1" spans="1:21">
      <c r="A109" s="61">
        <v>95</v>
      </c>
      <c r="B109" s="61" t="s">
        <v>438</v>
      </c>
      <c r="C109" s="61" t="s">
        <v>439</v>
      </c>
      <c r="D109" s="61" t="s">
        <v>27</v>
      </c>
      <c r="E109" s="61" t="s">
        <v>32</v>
      </c>
      <c r="F109" s="90" t="s">
        <v>174</v>
      </c>
      <c r="G109" s="113" t="s">
        <v>440</v>
      </c>
      <c r="H109" s="98" t="s">
        <v>441</v>
      </c>
      <c r="I109" s="112">
        <f>SUM(J109,R109,S109)</f>
        <v>1030</v>
      </c>
      <c r="J109" s="112">
        <f>SUM(K109:Q109)</f>
        <v>1030</v>
      </c>
      <c r="K109" s="112"/>
      <c r="L109" s="112">
        <v>1030</v>
      </c>
      <c r="M109" s="112"/>
      <c r="N109" s="112"/>
      <c r="O109" s="112"/>
      <c r="P109" s="112"/>
      <c r="Q109" s="112"/>
      <c r="R109" s="112"/>
      <c r="S109" s="112"/>
      <c r="T109" s="61" t="s">
        <v>35</v>
      </c>
      <c r="U109" s="97"/>
    </row>
    <row r="110" s="67" customFormat="1" ht="121" customHeight="1" spans="1:21">
      <c r="A110" s="61">
        <v>96</v>
      </c>
      <c r="B110" s="61" t="s">
        <v>442</v>
      </c>
      <c r="C110" s="61" t="s">
        <v>443</v>
      </c>
      <c r="D110" s="61" t="s">
        <v>27</v>
      </c>
      <c r="E110" s="61" t="s">
        <v>32</v>
      </c>
      <c r="F110" s="90" t="s">
        <v>144</v>
      </c>
      <c r="G110" s="113" t="s">
        <v>444</v>
      </c>
      <c r="H110" s="96" t="s">
        <v>445</v>
      </c>
      <c r="I110" s="112">
        <f>SUM(J110,R110,S110)</f>
        <v>1800</v>
      </c>
      <c r="J110" s="112">
        <f>SUM(K110:Q110)</f>
        <v>1800</v>
      </c>
      <c r="K110" s="112"/>
      <c r="L110" s="112">
        <v>1800</v>
      </c>
      <c r="M110" s="112"/>
      <c r="N110" s="112"/>
      <c r="O110" s="112"/>
      <c r="P110" s="112"/>
      <c r="Q110" s="112"/>
      <c r="R110" s="112"/>
      <c r="S110" s="112"/>
      <c r="T110" s="97" t="s">
        <v>35</v>
      </c>
      <c r="U110" s="97"/>
    </row>
    <row r="111" s="67" customFormat="1" ht="230" customHeight="1" spans="1:21">
      <c r="A111" s="61">
        <v>97</v>
      </c>
      <c r="B111" s="61" t="s">
        <v>446</v>
      </c>
      <c r="C111" s="113" t="s">
        <v>447</v>
      </c>
      <c r="D111" s="61" t="s">
        <v>27</v>
      </c>
      <c r="E111" s="113" t="s">
        <v>32</v>
      </c>
      <c r="F111" s="145" t="s">
        <v>193</v>
      </c>
      <c r="G111" s="61" t="s">
        <v>193</v>
      </c>
      <c r="H111" s="91" t="s">
        <v>448</v>
      </c>
      <c r="I111" s="112">
        <f>SUM(J111,R111,S111)</f>
        <v>568</v>
      </c>
      <c r="J111" s="112">
        <f>SUM(K111:Q111)</f>
        <v>568</v>
      </c>
      <c r="K111" s="112">
        <v>568</v>
      </c>
      <c r="L111" s="112"/>
      <c r="M111" s="112"/>
      <c r="N111" s="112"/>
      <c r="O111" s="112"/>
      <c r="P111" s="112"/>
      <c r="Q111" s="112"/>
      <c r="R111" s="112"/>
      <c r="S111" s="112"/>
      <c r="T111" s="61" t="s">
        <v>449</v>
      </c>
      <c r="U111" s="179"/>
    </row>
    <row r="112" s="158" customFormat="1" ht="47.25" spans="1:21">
      <c r="A112" s="61">
        <v>98</v>
      </c>
      <c r="B112" s="61" t="s">
        <v>450</v>
      </c>
      <c r="C112" s="61" t="s">
        <v>451</v>
      </c>
      <c r="D112" s="61" t="s">
        <v>27</v>
      </c>
      <c r="E112" s="61" t="s">
        <v>32</v>
      </c>
      <c r="F112" s="61" t="s">
        <v>164</v>
      </c>
      <c r="G112" s="61" t="s">
        <v>452</v>
      </c>
      <c r="H112" s="96" t="s">
        <v>453</v>
      </c>
      <c r="I112" s="130">
        <v>65</v>
      </c>
      <c r="J112" s="130">
        <v>65</v>
      </c>
      <c r="K112" s="130">
        <v>65</v>
      </c>
      <c r="L112" s="130"/>
      <c r="M112" s="130"/>
      <c r="N112" s="130"/>
      <c r="O112" s="130"/>
      <c r="P112" s="130"/>
      <c r="Q112" s="130"/>
      <c r="R112" s="130"/>
      <c r="S112" s="130"/>
      <c r="T112" s="120" t="s">
        <v>449</v>
      </c>
      <c r="U112" s="120"/>
    </row>
    <row r="113" s="67" customFormat="1" ht="78.75" spans="1:21">
      <c r="A113" s="61">
        <v>99</v>
      </c>
      <c r="B113" s="61" t="s">
        <v>454</v>
      </c>
      <c r="C113" s="61" t="s">
        <v>455</v>
      </c>
      <c r="D113" s="61" t="s">
        <v>27</v>
      </c>
      <c r="E113" s="61" t="s">
        <v>32</v>
      </c>
      <c r="F113" s="90" t="s">
        <v>159</v>
      </c>
      <c r="G113" s="113" t="s">
        <v>456</v>
      </c>
      <c r="H113" s="98" t="s">
        <v>457</v>
      </c>
      <c r="I113" s="112">
        <f>SUM(J113,R113,S113)</f>
        <v>310</v>
      </c>
      <c r="J113" s="112">
        <f>SUM(K113:Q113)</f>
        <v>310</v>
      </c>
      <c r="K113" s="112"/>
      <c r="L113" s="112">
        <v>310</v>
      </c>
      <c r="M113" s="112"/>
      <c r="N113" s="112"/>
      <c r="O113" s="112"/>
      <c r="P113" s="112"/>
      <c r="Q113" s="112"/>
      <c r="R113" s="112"/>
      <c r="S113" s="112"/>
      <c r="T113" s="61" t="s">
        <v>35</v>
      </c>
      <c r="U113" s="97"/>
    </row>
    <row r="114" s="67" customFormat="1" ht="78.75" spans="1:21">
      <c r="A114" s="61">
        <v>100</v>
      </c>
      <c r="B114" s="61" t="s">
        <v>458</v>
      </c>
      <c r="C114" s="61" t="s">
        <v>459</v>
      </c>
      <c r="D114" s="61" t="s">
        <v>27</v>
      </c>
      <c r="E114" s="61" t="s">
        <v>337</v>
      </c>
      <c r="F114" s="145" t="s">
        <v>198</v>
      </c>
      <c r="G114" s="113" t="s">
        <v>460</v>
      </c>
      <c r="H114" s="98" t="s">
        <v>461</v>
      </c>
      <c r="I114" s="112">
        <v>118</v>
      </c>
      <c r="J114" s="112">
        <v>118</v>
      </c>
      <c r="K114" s="112">
        <v>118</v>
      </c>
      <c r="L114" s="112"/>
      <c r="M114" s="112"/>
      <c r="N114" s="112"/>
      <c r="O114" s="112"/>
      <c r="P114" s="112"/>
      <c r="Q114" s="112"/>
      <c r="R114" s="112"/>
      <c r="S114" s="112"/>
      <c r="T114" s="61" t="s">
        <v>344</v>
      </c>
      <c r="U114" s="97"/>
    </row>
    <row r="115" s="67" customFormat="1" ht="78.75" spans="1:21">
      <c r="A115" s="61">
        <v>101</v>
      </c>
      <c r="B115" s="179" t="s">
        <v>462</v>
      </c>
      <c r="C115" s="61" t="s">
        <v>463</v>
      </c>
      <c r="D115" s="61" t="s">
        <v>27</v>
      </c>
      <c r="E115" s="61" t="s">
        <v>337</v>
      </c>
      <c r="F115" s="61" t="s">
        <v>327</v>
      </c>
      <c r="G115" s="61" t="s">
        <v>377</v>
      </c>
      <c r="H115" s="91" t="s">
        <v>464</v>
      </c>
      <c r="I115" s="97">
        <v>285</v>
      </c>
      <c r="J115" s="97">
        <v>285</v>
      </c>
      <c r="K115" s="97">
        <v>285</v>
      </c>
      <c r="L115" s="112"/>
      <c r="M115" s="112"/>
      <c r="N115" s="112"/>
      <c r="O115" s="112"/>
      <c r="P115" s="112"/>
      <c r="Q115" s="112"/>
      <c r="R115" s="112"/>
      <c r="S115" s="112"/>
      <c r="T115" s="61" t="s">
        <v>222</v>
      </c>
      <c r="U115" s="97"/>
    </row>
    <row r="116" s="67" customFormat="1" ht="63" spans="1:21">
      <c r="A116" s="61">
        <v>102</v>
      </c>
      <c r="B116" s="179" t="s">
        <v>465</v>
      </c>
      <c r="C116" s="61" t="s">
        <v>466</v>
      </c>
      <c r="D116" s="61" t="s">
        <v>27</v>
      </c>
      <c r="E116" s="61" t="s">
        <v>32</v>
      </c>
      <c r="F116" s="61" t="s">
        <v>327</v>
      </c>
      <c r="G116" s="61" t="s">
        <v>467</v>
      </c>
      <c r="H116" s="91" t="s">
        <v>468</v>
      </c>
      <c r="I116" s="97">
        <v>160</v>
      </c>
      <c r="J116" s="97">
        <v>160</v>
      </c>
      <c r="K116" s="97">
        <v>160</v>
      </c>
      <c r="L116" s="112"/>
      <c r="M116" s="112"/>
      <c r="N116" s="112"/>
      <c r="O116" s="112"/>
      <c r="P116" s="112"/>
      <c r="Q116" s="112"/>
      <c r="R116" s="112"/>
      <c r="S116" s="112"/>
      <c r="T116" s="61" t="s">
        <v>222</v>
      </c>
      <c r="U116" s="97"/>
    </row>
    <row r="117" s="67" customFormat="1" ht="94.5" spans="1:21">
      <c r="A117" s="61">
        <v>103</v>
      </c>
      <c r="B117" s="179" t="s">
        <v>469</v>
      </c>
      <c r="C117" s="61" t="s">
        <v>470</v>
      </c>
      <c r="D117" s="61" t="s">
        <v>27</v>
      </c>
      <c r="E117" s="61" t="s">
        <v>32</v>
      </c>
      <c r="F117" s="61" t="s">
        <v>327</v>
      </c>
      <c r="G117" s="61" t="s">
        <v>471</v>
      </c>
      <c r="H117" s="91" t="s">
        <v>472</v>
      </c>
      <c r="I117" s="97">
        <v>60</v>
      </c>
      <c r="J117" s="97">
        <v>60</v>
      </c>
      <c r="K117" s="97">
        <v>60</v>
      </c>
      <c r="L117" s="112"/>
      <c r="M117" s="112"/>
      <c r="N117" s="112"/>
      <c r="O117" s="112"/>
      <c r="P117" s="112"/>
      <c r="Q117" s="112"/>
      <c r="R117" s="112"/>
      <c r="S117" s="112"/>
      <c r="T117" s="61" t="s">
        <v>222</v>
      </c>
      <c r="U117" s="97"/>
    </row>
    <row r="118" s="67" customFormat="1" ht="94.5" spans="1:21">
      <c r="A118" s="61">
        <v>104</v>
      </c>
      <c r="B118" s="179" t="s">
        <v>473</v>
      </c>
      <c r="C118" s="61" t="s">
        <v>474</v>
      </c>
      <c r="D118" s="61" t="s">
        <v>27</v>
      </c>
      <c r="E118" s="61" t="s">
        <v>337</v>
      </c>
      <c r="F118" s="61" t="s">
        <v>327</v>
      </c>
      <c r="G118" s="61" t="s">
        <v>377</v>
      </c>
      <c r="H118" s="91" t="s">
        <v>475</v>
      </c>
      <c r="I118" s="97">
        <v>350</v>
      </c>
      <c r="J118" s="97">
        <v>350</v>
      </c>
      <c r="K118" s="97">
        <v>350</v>
      </c>
      <c r="L118" s="112"/>
      <c r="M118" s="112"/>
      <c r="N118" s="112"/>
      <c r="O118" s="112"/>
      <c r="P118" s="112"/>
      <c r="Q118" s="112"/>
      <c r="R118" s="112"/>
      <c r="S118" s="112"/>
      <c r="T118" s="61" t="s">
        <v>222</v>
      </c>
      <c r="U118" s="97"/>
    </row>
    <row r="119" s="67" customFormat="1" ht="94.5" spans="1:21">
      <c r="A119" s="61">
        <v>105</v>
      </c>
      <c r="B119" s="179" t="s">
        <v>476</v>
      </c>
      <c r="C119" s="61" t="s">
        <v>477</v>
      </c>
      <c r="D119" s="61" t="s">
        <v>27</v>
      </c>
      <c r="E119" s="61" t="s">
        <v>337</v>
      </c>
      <c r="F119" s="145" t="s">
        <v>103</v>
      </c>
      <c r="G119" s="61" t="s">
        <v>478</v>
      </c>
      <c r="H119" s="91" t="s">
        <v>479</v>
      </c>
      <c r="I119" s="97">
        <v>291</v>
      </c>
      <c r="J119" s="97">
        <v>291</v>
      </c>
      <c r="K119" s="97">
        <v>291</v>
      </c>
      <c r="L119" s="112"/>
      <c r="M119" s="112"/>
      <c r="N119" s="112"/>
      <c r="O119" s="112"/>
      <c r="P119" s="112"/>
      <c r="Q119" s="112"/>
      <c r="R119" s="112"/>
      <c r="S119" s="112"/>
      <c r="T119" s="61" t="s">
        <v>48</v>
      </c>
      <c r="U119" s="97"/>
    </row>
    <row r="120" s="67" customFormat="1" ht="78.75" spans="1:21">
      <c r="A120" s="61">
        <v>106</v>
      </c>
      <c r="B120" s="179" t="s">
        <v>480</v>
      </c>
      <c r="C120" s="61" t="s">
        <v>481</v>
      </c>
      <c r="D120" s="61" t="s">
        <v>27</v>
      </c>
      <c r="E120" s="61" t="s">
        <v>337</v>
      </c>
      <c r="F120" s="61" t="s">
        <v>327</v>
      </c>
      <c r="G120" s="61" t="s">
        <v>482</v>
      </c>
      <c r="H120" s="91" t="s">
        <v>483</v>
      </c>
      <c r="I120" s="97">
        <v>35</v>
      </c>
      <c r="J120" s="97">
        <v>35</v>
      </c>
      <c r="K120" s="97">
        <v>35</v>
      </c>
      <c r="L120" s="112"/>
      <c r="M120" s="112"/>
      <c r="N120" s="112"/>
      <c r="O120" s="112"/>
      <c r="P120" s="112"/>
      <c r="Q120" s="112"/>
      <c r="R120" s="112"/>
      <c r="S120" s="112"/>
      <c r="T120" s="61" t="s">
        <v>48</v>
      </c>
      <c r="U120" s="97"/>
    </row>
    <row r="121" s="67" customFormat="1" ht="63" customHeight="1" spans="1:21">
      <c r="A121" s="61">
        <v>107</v>
      </c>
      <c r="B121" s="179" t="s">
        <v>484</v>
      </c>
      <c r="C121" s="61" t="s">
        <v>485</v>
      </c>
      <c r="D121" s="61" t="s">
        <v>27</v>
      </c>
      <c r="E121" s="61" t="s">
        <v>32</v>
      </c>
      <c r="F121" s="61" t="s">
        <v>327</v>
      </c>
      <c r="G121" s="61" t="s">
        <v>377</v>
      </c>
      <c r="H121" s="96" t="s">
        <v>486</v>
      </c>
      <c r="I121" s="97">
        <v>380</v>
      </c>
      <c r="J121" s="97">
        <v>380</v>
      </c>
      <c r="K121" s="97">
        <v>380</v>
      </c>
      <c r="L121" s="112"/>
      <c r="M121" s="112"/>
      <c r="N121" s="112"/>
      <c r="O121" s="112"/>
      <c r="P121" s="112"/>
      <c r="Q121" s="112"/>
      <c r="R121" s="112"/>
      <c r="S121" s="112"/>
      <c r="T121" s="61" t="s">
        <v>370</v>
      </c>
      <c r="U121" s="97"/>
    </row>
    <row r="122" s="129" customFormat="1" ht="24" customHeight="1" spans="1:21">
      <c r="A122" s="165" t="s">
        <v>487</v>
      </c>
      <c r="B122" s="172" t="s">
        <v>488</v>
      </c>
      <c r="C122" s="173"/>
      <c r="D122" s="173"/>
      <c r="E122" s="174"/>
      <c r="F122" s="165"/>
      <c r="G122" s="175"/>
      <c r="H122" s="168">
        <v>14</v>
      </c>
      <c r="I122" s="178">
        <f t="shared" ref="I122:S122" si="10">SUM(I123:I136)</f>
        <v>9221</v>
      </c>
      <c r="J122" s="178">
        <f t="shared" si="10"/>
        <v>9221</v>
      </c>
      <c r="K122" s="178">
        <f t="shared" si="10"/>
        <v>3506</v>
      </c>
      <c r="L122" s="178">
        <f t="shared" si="10"/>
        <v>5031</v>
      </c>
      <c r="M122" s="178">
        <f t="shared" si="10"/>
        <v>0</v>
      </c>
      <c r="N122" s="178">
        <f t="shared" si="10"/>
        <v>0</v>
      </c>
      <c r="O122" s="178">
        <f t="shared" si="10"/>
        <v>0</v>
      </c>
      <c r="P122" s="178">
        <f t="shared" si="10"/>
        <v>0</v>
      </c>
      <c r="Q122" s="178">
        <f t="shared" si="10"/>
        <v>0</v>
      </c>
      <c r="R122" s="178">
        <f t="shared" si="10"/>
        <v>0</v>
      </c>
      <c r="S122" s="178">
        <f t="shared" si="10"/>
        <v>0</v>
      </c>
      <c r="T122" s="178"/>
      <c r="U122" s="178"/>
    </row>
    <row r="123" s="66" customFormat="1" ht="94.5" spans="1:21">
      <c r="A123" s="61">
        <v>108</v>
      </c>
      <c r="B123" s="61" t="s">
        <v>489</v>
      </c>
      <c r="C123" s="61" t="s">
        <v>490</v>
      </c>
      <c r="D123" s="61" t="s">
        <v>27</v>
      </c>
      <c r="E123" s="61" t="s">
        <v>32</v>
      </c>
      <c r="F123" s="90" t="s">
        <v>164</v>
      </c>
      <c r="G123" s="61" t="s">
        <v>491</v>
      </c>
      <c r="H123" s="96" t="s">
        <v>492</v>
      </c>
      <c r="I123" s="112">
        <v>246</v>
      </c>
      <c r="J123" s="112">
        <v>246</v>
      </c>
      <c r="K123" s="112">
        <v>246</v>
      </c>
      <c r="L123" s="112"/>
      <c r="M123" s="112"/>
      <c r="N123" s="112"/>
      <c r="O123" s="112"/>
      <c r="P123" s="112"/>
      <c r="Q123" s="112"/>
      <c r="R123" s="112"/>
      <c r="S123" s="112"/>
      <c r="T123" s="97" t="s">
        <v>271</v>
      </c>
      <c r="U123" s="97"/>
    </row>
    <row r="124" s="66" customFormat="1" ht="78.75" spans="1:21">
      <c r="A124" s="61">
        <v>109</v>
      </c>
      <c r="B124" s="61" t="s">
        <v>493</v>
      </c>
      <c r="C124" s="61" t="s">
        <v>494</v>
      </c>
      <c r="D124" s="61" t="s">
        <v>27</v>
      </c>
      <c r="E124" s="61" t="s">
        <v>32</v>
      </c>
      <c r="F124" s="90" t="s">
        <v>134</v>
      </c>
      <c r="G124" s="61" t="s">
        <v>495</v>
      </c>
      <c r="H124" s="96" t="s">
        <v>496</v>
      </c>
      <c r="I124" s="112">
        <f>SUM(J124,R124,S124)</f>
        <v>600</v>
      </c>
      <c r="J124" s="112">
        <f>SUM(K124:Q124)</f>
        <v>600</v>
      </c>
      <c r="K124" s="112">
        <v>600</v>
      </c>
      <c r="L124" s="112"/>
      <c r="M124" s="112"/>
      <c r="N124" s="112"/>
      <c r="O124" s="112"/>
      <c r="P124" s="112"/>
      <c r="Q124" s="112"/>
      <c r="R124" s="112"/>
      <c r="S124" s="112"/>
      <c r="T124" s="61" t="s">
        <v>271</v>
      </c>
      <c r="U124" s="97"/>
    </row>
    <row r="125" s="66" customFormat="1" ht="78.75" spans="1:21">
      <c r="A125" s="61">
        <v>110</v>
      </c>
      <c r="B125" s="61" t="s">
        <v>497</v>
      </c>
      <c r="C125" s="61" t="s">
        <v>498</v>
      </c>
      <c r="D125" s="61" t="s">
        <v>27</v>
      </c>
      <c r="E125" s="61" t="s">
        <v>32</v>
      </c>
      <c r="F125" s="90" t="s">
        <v>174</v>
      </c>
      <c r="G125" s="61" t="s">
        <v>302</v>
      </c>
      <c r="H125" s="98" t="s">
        <v>499</v>
      </c>
      <c r="I125" s="112">
        <f>SUM(J125,R125,S125)</f>
        <v>765</v>
      </c>
      <c r="J125" s="112">
        <f>SUM(K125:Q125)</f>
        <v>765</v>
      </c>
      <c r="K125" s="112">
        <f>5100*0.15</f>
        <v>765</v>
      </c>
      <c r="L125" s="112"/>
      <c r="M125" s="112"/>
      <c r="N125" s="112"/>
      <c r="O125" s="112"/>
      <c r="P125" s="112"/>
      <c r="Q125" s="112"/>
      <c r="R125" s="112"/>
      <c r="S125" s="112"/>
      <c r="T125" s="61" t="s">
        <v>271</v>
      </c>
      <c r="U125" s="97"/>
    </row>
    <row r="126" s="66" customFormat="1" ht="78.75" spans="1:21">
      <c r="A126" s="61">
        <v>111</v>
      </c>
      <c r="B126" s="61" t="s">
        <v>500</v>
      </c>
      <c r="C126" s="61" t="s">
        <v>501</v>
      </c>
      <c r="D126" s="61" t="s">
        <v>27</v>
      </c>
      <c r="E126" s="61" t="s">
        <v>32</v>
      </c>
      <c r="F126" s="90" t="s">
        <v>309</v>
      </c>
      <c r="G126" s="61" t="s">
        <v>502</v>
      </c>
      <c r="H126" s="96" t="s">
        <v>503</v>
      </c>
      <c r="I126" s="112">
        <f>SUM(J126,R126,S126)</f>
        <v>100</v>
      </c>
      <c r="J126" s="112">
        <f>SUM(K126:Q126)</f>
        <v>100</v>
      </c>
      <c r="K126" s="112">
        <v>100</v>
      </c>
      <c r="L126" s="112"/>
      <c r="M126" s="112"/>
      <c r="N126" s="112"/>
      <c r="O126" s="112"/>
      <c r="P126" s="112"/>
      <c r="Q126" s="112"/>
      <c r="R126" s="112"/>
      <c r="S126" s="112"/>
      <c r="T126" s="61" t="s">
        <v>271</v>
      </c>
      <c r="U126" s="97"/>
    </row>
    <row r="127" s="66" customFormat="1" ht="47.25" spans="1:21">
      <c r="A127" s="61">
        <v>112</v>
      </c>
      <c r="B127" s="61" t="s">
        <v>504</v>
      </c>
      <c r="C127" s="61" t="s">
        <v>505</v>
      </c>
      <c r="D127" s="61" t="s">
        <v>27</v>
      </c>
      <c r="E127" s="61" t="s">
        <v>32</v>
      </c>
      <c r="F127" s="90" t="s">
        <v>103</v>
      </c>
      <c r="G127" s="61" t="s">
        <v>506</v>
      </c>
      <c r="H127" s="98" t="s">
        <v>507</v>
      </c>
      <c r="I127" s="112">
        <f>SUM(J127,R127,S127)</f>
        <v>40</v>
      </c>
      <c r="J127" s="112">
        <f>SUM(K127:Q127)</f>
        <v>40</v>
      </c>
      <c r="K127" s="112">
        <v>40</v>
      </c>
      <c r="L127" s="112"/>
      <c r="M127" s="112"/>
      <c r="N127" s="112"/>
      <c r="O127" s="112"/>
      <c r="P127" s="112"/>
      <c r="Q127" s="112"/>
      <c r="R127" s="112"/>
      <c r="S127" s="112"/>
      <c r="T127" s="61" t="s">
        <v>271</v>
      </c>
      <c r="U127" s="97"/>
    </row>
    <row r="128" s="66" customFormat="1" ht="104" customHeight="1" spans="1:21">
      <c r="A128" s="61">
        <v>113</v>
      </c>
      <c r="B128" s="61" t="s">
        <v>508</v>
      </c>
      <c r="C128" s="61" t="s">
        <v>509</v>
      </c>
      <c r="D128" s="61" t="s">
        <v>27</v>
      </c>
      <c r="E128" s="61" t="s">
        <v>32</v>
      </c>
      <c r="F128" s="90" t="s">
        <v>169</v>
      </c>
      <c r="G128" s="61" t="s">
        <v>510</v>
      </c>
      <c r="H128" s="96" t="s">
        <v>511</v>
      </c>
      <c r="I128" s="112">
        <f>SUM(J128,R128,S128)</f>
        <v>400</v>
      </c>
      <c r="J128" s="112">
        <f>SUM(K128:Q128)</f>
        <v>400</v>
      </c>
      <c r="K128" s="112">
        <v>400</v>
      </c>
      <c r="L128" s="113"/>
      <c r="M128" s="112"/>
      <c r="N128" s="112"/>
      <c r="O128" s="112"/>
      <c r="P128" s="112"/>
      <c r="Q128" s="112"/>
      <c r="R128" s="112"/>
      <c r="S128" s="112"/>
      <c r="T128" s="61" t="s">
        <v>271</v>
      </c>
      <c r="U128" s="97"/>
    </row>
    <row r="129" s="66" customFormat="1" ht="78.75" spans="1:21">
      <c r="A129" s="61">
        <v>114</v>
      </c>
      <c r="B129" s="61" t="s">
        <v>512</v>
      </c>
      <c r="C129" s="61" t="s">
        <v>513</v>
      </c>
      <c r="D129" s="61" t="s">
        <v>27</v>
      </c>
      <c r="E129" s="61" t="s">
        <v>32</v>
      </c>
      <c r="F129" s="90" t="s">
        <v>198</v>
      </c>
      <c r="G129" s="61" t="s">
        <v>514</v>
      </c>
      <c r="H129" s="98" t="s">
        <v>515</v>
      </c>
      <c r="I129" s="112">
        <v>684</v>
      </c>
      <c r="J129" s="112">
        <v>684</v>
      </c>
      <c r="K129" s="112"/>
      <c r="L129" s="112" t="s">
        <v>516</v>
      </c>
      <c r="M129" s="112"/>
      <c r="N129" s="112"/>
      <c r="O129" s="112"/>
      <c r="P129" s="112"/>
      <c r="Q129" s="112"/>
      <c r="R129" s="112"/>
      <c r="S129" s="112"/>
      <c r="T129" s="61" t="s">
        <v>271</v>
      </c>
      <c r="U129" s="97"/>
    </row>
    <row r="130" s="66" customFormat="1" ht="63" spans="1:21">
      <c r="A130" s="61">
        <v>115</v>
      </c>
      <c r="B130" s="61" t="s">
        <v>517</v>
      </c>
      <c r="C130" s="61" t="s">
        <v>518</v>
      </c>
      <c r="D130" s="61" t="s">
        <v>27</v>
      </c>
      <c r="E130" s="61" t="s">
        <v>32</v>
      </c>
      <c r="F130" s="90" t="s">
        <v>164</v>
      </c>
      <c r="G130" s="61" t="s">
        <v>519</v>
      </c>
      <c r="H130" s="96" t="s">
        <v>520</v>
      </c>
      <c r="I130" s="112">
        <v>305</v>
      </c>
      <c r="J130" s="112">
        <v>305</v>
      </c>
      <c r="K130" s="112">
        <v>305</v>
      </c>
      <c r="L130" s="113"/>
      <c r="M130" s="112"/>
      <c r="N130" s="112"/>
      <c r="O130" s="112"/>
      <c r="P130" s="112"/>
      <c r="Q130" s="112"/>
      <c r="R130" s="112"/>
      <c r="S130" s="112"/>
      <c r="T130" s="97" t="s">
        <v>271</v>
      </c>
      <c r="U130" s="97"/>
    </row>
    <row r="131" s="66" customFormat="1" ht="63" spans="1:21">
      <c r="A131" s="61">
        <v>116</v>
      </c>
      <c r="B131" s="61" t="s">
        <v>521</v>
      </c>
      <c r="C131" s="61" t="s">
        <v>522</v>
      </c>
      <c r="D131" s="61" t="s">
        <v>27</v>
      </c>
      <c r="E131" s="61" t="s">
        <v>32</v>
      </c>
      <c r="F131" s="90" t="s">
        <v>103</v>
      </c>
      <c r="G131" s="61" t="s">
        <v>523</v>
      </c>
      <c r="H131" s="96" t="s">
        <v>524</v>
      </c>
      <c r="I131" s="112">
        <f>SUM(J131,R131,S131)</f>
        <v>350</v>
      </c>
      <c r="J131" s="112">
        <f>SUM(K131:Q131)</f>
        <v>350</v>
      </c>
      <c r="K131" s="112">
        <v>350</v>
      </c>
      <c r="L131" s="113"/>
      <c r="M131" s="112"/>
      <c r="N131" s="112"/>
      <c r="O131" s="112"/>
      <c r="P131" s="112"/>
      <c r="Q131" s="112"/>
      <c r="R131" s="112"/>
      <c r="S131" s="112"/>
      <c r="T131" s="61" t="s">
        <v>271</v>
      </c>
      <c r="U131" s="97"/>
    </row>
    <row r="132" s="66" customFormat="1" ht="63" spans="1:21">
      <c r="A132" s="61">
        <v>117</v>
      </c>
      <c r="B132" s="61" t="s">
        <v>525</v>
      </c>
      <c r="C132" s="61" t="s">
        <v>526</v>
      </c>
      <c r="D132" s="61" t="s">
        <v>27</v>
      </c>
      <c r="E132" s="61" t="s">
        <v>32</v>
      </c>
      <c r="F132" s="90" t="s">
        <v>129</v>
      </c>
      <c r="G132" s="61" t="s">
        <v>527</v>
      </c>
      <c r="H132" s="96" t="s">
        <v>528</v>
      </c>
      <c r="I132" s="112">
        <f>SUM(J132,R132,S132)</f>
        <v>490</v>
      </c>
      <c r="J132" s="112">
        <f>SUM(K132:Q132)</f>
        <v>490</v>
      </c>
      <c r="K132" s="112">
        <v>490</v>
      </c>
      <c r="L132" s="113"/>
      <c r="M132" s="112"/>
      <c r="N132" s="112"/>
      <c r="O132" s="112"/>
      <c r="P132" s="112"/>
      <c r="Q132" s="112"/>
      <c r="R132" s="112"/>
      <c r="S132" s="112"/>
      <c r="T132" s="61" t="s">
        <v>271</v>
      </c>
      <c r="U132" s="97"/>
    </row>
    <row r="133" s="66" customFormat="1" ht="78.75" spans="1:21">
      <c r="A133" s="61">
        <v>118</v>
      </c>
      <c r="B133" s="61" t="s">
        <v>529</v>
      </c>
      <c r="C133" s="61" t="s">
        <v>530</v>
      </c>
      <c r="D133" s="61" t="s">
        <v>27</v>
      </c>
      <c r="E133" s="61" t="s">
        <v>32</v>
      </c>
      <c r="F133" s="90" t="s">
        <v>193</v>
      </c>
      <c r="G133" s="61" t="s">
        <v>531</v>
      </c>
      <c r="H133" s="98" t="s">
        <v>532</v>
      </c>
      <c r="I133" s="112">
        <f>SUM(J133,R133,S133)</f>
        <v>2228</v>
      </c>
      <c r="J133" s="112">
        <f>SUM(K133:Q133)</f>
        <v>2228</v>
      </c>
      <c r="K133" s="112"/>
      <c r="L133" s="112">
        <v>2228</v>
      </c>
      <c r="M133" s="112"/>
      <c r="N133" s="112"/>
      <c r="O133" s="112"/>
      <c r="P133" s="112"/>
      <c r="Q133" s="112"/>
      <c r="R133" s="112"/>
      <c r="S133" s="112"/>
      <c r="T133" s="61" t="s">
        <v>271</v>
      </c>
      <c r="U133" s="97"/>
    </row>
    <row r="134" s="66" customFormat="1" ht="78.75" spans="1:21">
      <c r="A134" s="61">
        <v>119</v>
      </c>
      <c r="B134" s="61" t="s">
        <v>533</v>
      </c>
      <c r="C134" s="61" t="s">
        <v>534</v>
      </c>
      <c r="D134" s="61" t="s">
        <v>27</v>
      </c>
      <c r="E134" s="61" t="s">
        <v>32</v>
      </c>
      <c r="F134" s="90" t="s">
        <v>124</v>
      </c>
      <c r="G134" s="61" t="s">
        <v>535</v>
      </c>
      <c r="H134" s="96" t="s">
        <v>536</v>
      </c>
      <c r="I134" s="112">
        <v>210</v>
      </c>
      <c r="J134" s="112">
        <v>210</v>
      </c>
      <c r="K134" s="112">
        <v>210</v>
      </c>
      <c r="L134" s="113"/>
      <c r="M134" s="112"/>
      <c r="N134" s="112"/>
      <c r="O134" s="112"/>
      <c r="P134" s="112"/>
      <c r="Q134" s="112"/>
      <c r="R134" s="112"/>
      <c r="S134" s="112"/>
      <c r="T134" s="61" t="s">
        <v>271</v>
      </c>
      <c r="U134" s="97"/>
    </row>
    <row r="135" s="66" customFormat="1" ht="189" spans="1:21">
      <c r="A135" s="61">
        <v>120</v>
      </c>
      <c r="B135" s="61" t="s">
        <v>537</v>
      </c>
      <c r="C135" s="61" t="s">
        <v>538</v>
      </c>
      <c r="D135" s="61" t="s">
        <v>27</v>
      </c>
      <c r="E135" s="61" t="s">
        <v>32</v>
      </c>
      <c r="F135" s="90" t="s">
        <v>159</v>
      </c>
      <c r="G135" s="61" t="s">
        <v>539</v>
      </c>
      <c r="H135" s="98" t="s">
        <v>540</v>
      </c>
      <c r="I135" s="112">
        <f>SUM(J135,R135,S135)</f>
        <v>888</v>
      </c>
      <c r="J135" s="112">
        <f>SUM(K135:Q135)</f>
        <v>888</v>
      </c>
      <c r="K135" s="112"/>
      <c r="L135" s="112">
        <v>888</v>
      </c>
      <c r="M135" s="112"/>
      <c r="N135" s="112"/>
      <c r="O135" s="112"/>
      <c r="P135" s="112"/>
      <c r="Q135" s="112"/>
      <c r="R135" s="112"/>
      <c r="S135" s="112"/>
      <c r="T135" s="61" t="s">
        <v>271</v>
      </c>
      <c r="U135" s="97"/>
    </row>
    <row r="136" s="66" customFormat="1" ht="47.25" spans="1:21">
      <c r="A136" s="61">
        <v>121</v>
      </c>
      <c r="B136" s="61" t="s">
        <v>541</v>
      </c>
      <c r="C136" s="61" t="s">
        <v>542</v>
      </c>
      <c r="D136" s="61" t="s">
        <v>27</v>
      </c>
      <c r="E136" s="61" t="s">
        <v>32</v>
      </c>
      <c r="F136" s="90" t="s">
        <v>178</v>
      </c>
      <c r="G136" s="61" t="s">
        <v>187</v>
      </c>
      <c r="H136" s="98" t="s">
        <v>543</v>
      </c>
      <c r="I136" s="112">
        <f>SUM(J136,R136,S136)</f>
        <v>1915</v>
      </c>
      <c r="J136" s="112">
        <f>SUM(K136:Q136)</f>
        <v>1915</v>
      </c>
      <c r="K136" s="112"/>
      <c r="L136" s="112">
        <v>1915</v>
      </c>
      <c r="M136" s="112"/>
      <c r="N136" s="112"/>
      <c r="O136" s="112"/>
      <c r="P136" s="112"/>
      <c r="Q136" s="112"/>
      <c r="R136" s="112"/>
      <c r="S136" s="112"/>
      <c r="T136" s="97" t="s">
        <v>271</v>
      </c>
      <c r="U136" s="97"/>
    </row>
    <row r="137" s="129" customFormat="1" ht="24" customHeight="1" spans="1:21">
      <c r="A137" s="165" t="s">
        <v>544</v>
      </c>
      <c r="B137" s="172" t="s">
        <v>545</v>
      </c>
      <c r="C137" s="173"/>
      <c r="D137" s="173"/>
      <c r="E137" s="174"/>
      <c r="F137" s="165"/>
      <c r="G137" s="175"/>
      <c r="H137" s="168">
        <v>12</v>
      </c>
      <c r="I137" s="178">
        <f>SUM(I138:I149)</f>
        <v>3858</v>
      </c>
      <c r="J137" s="178">
        <f t="shared" ref="J137:R137" si="11">SUM(J138:J149)</f>
        <v>3858</v>
      </c>
      <c r="K137" s="178">
        <f t="shared" si="11"/>
        <v>2520</v>
      </c>
      <c r="L137" s="178">
        <f t="shared" si="11"/>
        <v>1085</v>
      </c>
      <c r="M137" s="178">
        <f t="shared" si="11"/>
        <v>0</v>
      </c>
      <c r="N137" s="178">
        <f t="shared" si="11"/>
        <v>0</v>
      </c>
      <c r="O137" s="178">
        <f t="shared" si="11"/>
        <v>253</v>
      </c>
      <c r="P137" s="178">
        <f t="shared" si="11"/>
        <v>0</v>
      </c>
      <c r="Q137" s="178">
        <f t="shared" si="11"/>
        <v>0</v>
      </c>
      <c r="R137" s="178">
        <f t="shared" si="11"/>
        <v>0</v>
      </c>
      <c r="S137" s="178">
        <f>SUM(S138:S148)</f>
        <v>0</v>
      </c>
      <c r="T137" s="178"/>
      <c r="U137" s="178"/>
    </row>
    <row r="138" s="66" customFormat="1" ht="112" customHeight="1" spans="1:21">
      <c r="A138" s="61">
        <v>122</v>
      </c>
      <c r="B138" s="61" t="s">
        <v>546</v>
      </c>
      <c r="C138" s="61" t="s">
        <v>547</v>
      </c>
      <c r="D138" s="61" t="s">
        <v>27</v>
      </c>
      <c r="E138" s="61" t="s">
        <v>46</v>
      </c>
      <c r="F138" s="90" t="s">
        <v>48</v>
      </c>
      <c r="G138" s="61" t="s">
        <v>548</v>
      </c>
      <c r="H138" s="98" t="s">
        <v>549</v>
      </c>
      <c r="I138" s="112">
        <v>35</v>
      </c>
      <c r="J138" s="112">
        <f>SUM(K138:Q138)</f>
        <v>35</v>
      </c>
      <c r="K138" s="112"/>
      <c r="L138" s="112">
        <v>35</v>
      </c>
      <c r="M138" s="112"/>
      <c r="N138" s="112"/>
      <c r="O138" s="112"/>
      <c r="P138" s="112"/>
      <c r="Q138" s="112"/>
      <c r="R138" s="112"/>
      <c r="S138" s="112"/>
      <c r="T138" s="61" t="s">
        <v>48</v>
      </c>
      <c r="U138" s="97"/>
    </row>
    <row r="139" s="66" customFormat="1" ht="78.75" spans="1:21">
      <c r="A139" s="61">
        <v>123</v>
      </c>
      <c r="B139" s="61" t="s">
        <v>550</v>
      </c>
      <c r="C139" s="61" t="s">
        <v>551</v>
      </c>
      <c r="D139" s="61" t="s">
        <v>27</v>
      </c>
      <c r="E139" s="61" t="s">
        <v>46</v>
      </c>
      <c r="F139" s="90" t="s">
        <v>48</v>
      </c>
      <c r="G139" s="61" t="s">
        <v>33</v>
      </c>
      <c r="H139" s="98" t="s">
        <v>552</v>
      </c>
      <c r="I139" s="112">
        <f>SUM(J139,R139,S139)</f>
        <v>200</v>
      </c>
      <c r="J139" s="112">
        <f>SUM(K139:Q139)</f>
        <v>200</v>
      </c>
      <c r="K139" s="112">
        <v>200</v>
      </c>
      <c r="L139" s="112"/>
      <c r="M139" s="112"/>
      <c r="N139" s="112"/>
      <c r="O139" s="112"/>
      <c r="P139" s="112"/>
      <c r="Q139" s="112"/>
      <c r="R139" s="112"/>
      <c r="S139" s="112"/>
      <c r="T139" s="61" t="s">
        <v>48</v>
      </c>
      <c r="U139" s="97"/>
    </row>
    <row r="140" s="66" customFormat="1" ht="110.25" spans="1:21">
      <c r="A140" s="61">
        <v>124</v>
      </c>
      <c r="B140" s="61" t="s">
        <v>553</v>
      </c>
      <c r="C140" s="61" t="s">
        <v>554</v>
      </c>
      <c r="D140" s="61" t="s">
        <v>27</v>
      </c>
      <c r="E140" s="61" t="s">
        <v>46</v>
      </c>
      <c r="F140" s="90" t="s">
        <v>129</v>
      </c>
      <c r="G140" s="61" t="s">
        <v>436</v>
      </c>
      <c r="H140" s="96" t="s">
        <v>555</v>
      </c>
      <c r="I140" s="112">
        <f>SUM(J140,R140,S140)</f>
        <v>380</v>
      </c>
      <c r="J140" s="112">
        <f>SUM(K140:Q140)</f>
        <v>380</v>
      </c>
      <c r="K140" s="112">
        <v>380</v>
      </c>
      <c r="L140" s="112"/>
      <c r="M140" s="112"/>
      <c r="N140" s="112"/>
      <c r="O140" s="112"/>
      <c r="P140" s="112"/>
      <c r="Q140" s="112"/>
      <c r="R140" s="112"/>
      <c r="S140" s="112"/>
      <c r="T140" s="61" t="s">
        <v>48</v>
      </c>
      <c r="U140" s="97"/>
    </row>
    <row r="141" s="66" customFormat="1" ht="157.5" spans="1:21">
      <c r="A141" s="61">
        <v>125</v>
      </c>
      <c r="B141" s="179" t="s">
        <v>556</v>
      </c>
      <c r="C141" s="113" t="s">
        <v>557</v>
      </c>
      <c r="D141" s="61" t="s">
        <v>27</v>
      </c>
      <c r="E141" s="61" t="s">
        <v>46</v>
      </c>
      <c r="F141" s="90" t="s">
        <v>203</v>
      </c>
      <c r="G141" s="113" t="s">
        <v>558</v>
      </c>
      <c r="H141" s="183" t="s">
        <v>559</v>
      </c>
      <c r="I141" s="112">
        <v>750</v>
      </c>
      <c r="J141" s="112">
        <v>750</v>
      </c>
      <c r="K141" s="112">
        <v>750</v>
      </c>
      <c r="L141" s="112"/>
      <c r="M141" s="112"/>
      <c r="N141" s="112"/>
      <c r="O141" s="112"/>
      <c r="P141" s="112"/>
      <c r="Q141" s="112"/>
      <c r="R141" s="112"/>
      <c r="S141" s="112"/>
      <c r="T141" s="61" t="s">
        <v>48</v>
      </c>
      <c r="U141" s="97"/>
    </row>
    <row r="142" s="66" customFormat="1" ht="78.75" spans="1:21">
      <c r="A142" s="61">
        <v>126</v>
      </c>
      <c r="B142" s="61" t="s">
        <v>560</v>
      </c>
      <c r="C142" s="61" t="s">
        <v>561</v>
      </c>
      <c r="D142" s="61" t="s">
        <v>27</v>
      </c>
      <c r="E142" s="61" t="s">
        <v>46</v>
      </c>
      <c r="F142" s="90" t="s">
        <v>119</v>
      </c>
      <c r="G142" s="61" t="s">
        <v>562</v>
      </c>
      <c r="H142" s="96" t="s">
        <v>563</v>
      </c>
      <c r="I142" s="112">
        <v>600</v>
      </c>
      <c r="J142" s="112">
        <v>600</v>
      </c>
      <c r="K142" s="112"/>
      <c r="L142" s="112">
        <v>600</v>
      </c>
      <c r="M142" s="112"/>
      <c r="N142" s="112"/>
      <c r="O142" s="112"/>
      <c r="P142" s="112"/>
      <c r="Q142" s="112"/>
      <c r="R142" s="112"/>
      <c r="S142" s="112"/>
      <c r="T142" s="61" t="s">
        <v>48</v>
      </c>
      <c r="U142" s="97"/>
    </row>
    <row r="143" s="158" customFormat="1" ht="63" spans="1:21">
      <c r="A143" s="61">
        <v>127</v>
      </c>
      <c r="B143" s="61" t="s">
        <v>564</v>
      </c>
      <c r="C143" s="61" t="s">
        <v>565</v>
      </c>
      <c r="D143" s="61" t="s">
        <v>27</v>
      </c>
      <c r="E143" s="61" t="s">
        <v>46</v>
      </c>
      <c r="F143" s="61" t="s">
        <v>124</v>
      </c>
      <c r="G143" s="61" t="s">
        <v>124</v>
      </c>
      <c r="H143" s="91" t="s">
        <v>566</v>
      </c>
      <c r="I143" s="112">
        <v>390</v>
      </c>
      <c r="J143" s="112">
        <v>390</v>
      </c>
      <c r="K143" s="112">
        <v>390</v>
      </c>
      <c r="L143" s="130"/>
      <c r="M143" s="130"/>
      <c r="N143" s="130"/>
      <c r="O143" s="130"/>
      <c r="P143" s="130"/>
      <c r="Q143" s="130"/>
      <c r="R143" s="130"/>
      <c r="S143" s="130"/>
      <c r="T143" s="120" t="s">
        <v>48</v>
      </c>
      <c r="U143" s="120"/>
    </row>
    <row r="144" s="158" customFormat="1" ht="126" spans="1:21">
      <c r="A144" s="61">
        <v>128</v>
      </c>
      <c r="B144" s="61" t="s">
        <v>567</v>
      </c>
      <c r="C144" s="61" t="s">
        <v>568</v>
      </c>
      <c r="D144" s="61" t="s">
        <v>27</v>
      </c>
      <c r="E144" s="61" t="s">
        <v>569</v>
      </c>
      <c r="F144" s="61" t="s">
        <v>178</v>
      </c>
      <c r="G144" s="61" t="s">
        <v>570</v>
      </c>
      <c r="H144" s="91" t="s">
        <v>571</v>
      </c>
      <c r="I144" s="130">
        <v>40</v>
      </c>
      <c r="J144" s="130">
        <v>40</v>
      </c>
      <c r="K144" s="130">
        <v>40</v>
      </c>
      <c r="L144" s="130"/>
      <c r="M144" s="130"/>
      <c r="N144" s="130"/>
      <c r="O144" s="130"/>
      <c r="P144" s="130"/>
      <c r="Q144" s="130"/>
      <c r="R144" s="130"/>
      <c r="S144" s="130"/>
      <c r="T144" s="120" t="s">
        <v>48</v>
      </c>
      <c r="U144" s="120"/>
    </row>
    <row r="145" s="67" customFormat="1" ht="78.75" spans="1:21">
      <c r="A145" s="61">
        <v>129</v>
      </c>
      <c r="B145" s="61" t="s">
        <v>572</v>
      </c>
      <c r="C145" s="61" t="s">
        <v>573</v>
      </c>
      <c r="D145" s="61" t="s">
        <v>27</v>
      </c>
      <c r="E145" s="61" t="s">
        <v>46</v>
      </c>
      <c r="F145" s="90" t="s">
        <v>129</v>
      </c>
      <c r="G145" s="90" t="s">
        <v>129</v>
      </c>
      <c r="H145" s="96" t="s">
        <v>574</v>
      </c>
      <c r="I145" s="112">
        <v>253</v>
      </c>
      <c r="J145" s="112">
        <v>253</v>
      </c>
      <c r="K145" s="112"/>
      <c r="L145" s="112"/>
      <c r="M145" s="112"/>
      <c r="N145" s="112"/>
      <c r="O145" s="112">
        <v>253</v>
      </c>
      <c r="P145" s="112"/>
      <c r="Q145" s="112"/>
      <c r="R145" s="112"/>
      <c r="S145" s="112"/>
      <c r="T145" s="61" t="s">
        <v>136</v>
      </c>
      <c r="U145" s="97"/>
    </row>
    <row r="146" s="66" customFormat="1" ht="78.75" spans="1:21">
      <c r="A146" s="61">
        <v>130</v>
      </c>
      <c r="B146" s="61" t="s">
        <v>575</v>
      </c>
      <c r="C146" s="61" t="s">
        <v>576</v>
      </c>
      <c r="D146" s="61" t="s">
        <v>27</v>
      </c>
      <c r="E146" s="61" t="s">
        <v>46</v>
      </c>
      <c r="F146" s="90" t="s">
        <v>134</v>
      </c>
      <c r="G146" s="61" t="s">
        <v>577</v>
      </c>
      <c r="H146" s="96" t="s">
        <v>578</v>
      </c>
      <c r="I146" s="112">
        <f>SUM(J146,R146,S146)</f>
        <v>400</v>
      </c>
      <c r="J146" s="112">
        <f>SUM(K146:Q146)</f>
        <v>400</v>
      </c>
      <c r="K146" s="112">
        <v>400</v>
      </c>
      <c r="L146" s="112"/>
      <c r="M146" s="112"/>
      <c r="N146" s="112"/>
      <c r="O146" s="112"/>
      <c r="P146" s="112"/>
      <c r="Q146" s="112"/>
      <c r="R146" s="112"/>
      <c r="S146" s="112"/>
      <c r="T146" s="61" t="s">
        <v>48</v>
      </c>
      <c r="U146" s="97"/>
    </row>
    <row r="147" s="67" customFormat="1" ht="157.5" spans="1:21">
      <c r="A147" s="61">
        <v>131</v>
      </c>
      <c r="B147" s="61" t="s">
        <v>579</v>
      </c>
      <c r="C147" s="61" t="s">
        <v>580</v>
      </c>
      <c r="D147" s="61" t="s">
        <v>27</v>
      </c>
      <c r="E147" s="61" t="s">
        <v>46</v>
      </c>
      <c r="F147" s="90" t="s">
        <v>48</v>
      </c>
      <c r="G147" s="61" t="s">
        <v>581</v>
      </c>
      <c r="H147" s="96" t="s">
        <v>582</v>
      </c>
      <c r="I147" s="112">
        <f>SUM(J147,R147,S147)</f>
        <v>450</v>
      </c>
      <c r="J147" s="112">
        <f>SUM(K147:Q147)</f>
        <v>450</v>
      </c>
      <c r="K147" s="112"/>
      <c r="L147" s="112">
        <v>450</v>
      </c>
      <c r="M147" s="112"/>
      <c r="N147" s="112"/>
      <c r="O147" s="112"/>
      <c r="P147" s="112"/>
      <c r="Q147" s="112"/>
      <c r="R147" s="112"/>
      <c r="S147" s="112"/>
      <c r="T147" s="61" t="s">
        <v>48</v>
      </c>
      <c r="U147" s="97"/>
    </row>
    <row r="148" s="67" customFormat="1" ht="78.75" spans="1:21">
      <c r="A148" s="61">
        <v>132</v>
      </c>
      <c r="B148" s="61" t="s">
        <v>583</v>
      </c>
      <c r="C148" s="61" t="s">
        <v>584</v>
      </c>
      <c r="D148" s="61" t="s">
        <v>27</v>
      </c>
      <c r="E148" s="61" t="s">
        <v>46</v>
      </c>
      <c r="F148" s="90" t="s">
        <v>134</v>
      </c>
      <c r="G148" s="61" t="s">
        <v>585</v>
      </c>
      <c r="H148" s="96" t="s">
        <v>586</v>
      </c>
      <c r="I148" s="112">
        <f>SUM(J148,R148,S148)</f>
        <v>300</v>
      </c>
      <c r="J148" s="112">
        <f>SUM(K148:Q148)</f>
        <v>300</v>
      </c>
      <c r="K148" s="112">
        <v>300</v>
      </c>
      <c r="L148" s="112"/>
      <c r="M148" s="112"/>
      <c r="N148" s="112"/>
      <c r="O148" s="112"/>
      <c r="P148" s="112"/>
      <c r="Q148" s="112"/>
      <c r="R148" s="112"/>
      <c r="S148" s="112"/>
      <c r="T148" s="61" t="s">
        <v>48</v>
      </c>
      <c r="U148" s="97"/>
    </row>
    <row r="149" s="159" customFormat="1" ht="54" customHeight="1" spans="1:21">
      <c r="A149" s="61">
        <v>133</v>
      </c>
      <c r="B149" s="61" t="s">
        <v>587</v>
      </c>
      <c r="C149" s="61" t="s">
        <v>588</v>
      </c>
      <c r="D149" s="61" t="s">
        <v>27</v>
      </c>
      <c r="E149" s="61" t="s">
        <v>46</v>
      </c>
      <c r="F149" s="61" t="s">
        <v>109</v>
      </c>
      <c r="G149" s="61" t="s">
        <v>338</v>
      </c>
      <c r="H149" s="61" t="s">
        <v>339</v>
      </c>
      <c r="I149" s="61">
        <v>60</v>
      </c>
      <c r="J149" s="61">
        <v>60</v>
      </c>
      <c r="K149" s="61">
        <v>60</v>
      </c>
      <c r="L149" s="61"/>
      <c r="M149" s="61"/>
      <c r="N149" s="61"/>
      <c r="O149" s="61"/>
      <c r="P149" s="61"/>
      <c r="Q149" s="182"/>
      <c r="R149" s="182"/>
      <c r="S149" s="182"/>
      <c r="T149" s="61" t="s">
        <v>48</v>
      </c>
      <c r="U149" s="97"/>
    </row>
    <row r="150" s="129" customFormat="1" ht="24" customHeight="1" spans="1:21">
      <c r="A150" s="165" t="s">
        <v>589</v>
      </c>
      <c r="B150" s="172" t="s">
        <v>236</v>
      </c>
      <c r="C150" s="173"/>
      <c r="D150" s="173"/>
      <c r="E150" s="174"/>
      <c r="F150" s="165"/>
      <c r="G150" s="175"/>
      <c r="H150" s="168" t="s">
        <v>590</v>
      </c>
      <c r="I150" s="178">
        <f>SUM(I151:I151)</f>
        <v>600</v>
      </c>
      <c r="J150" s="178">
        <f t="shared" ref="I150:S150" si="12">SUM(J151:J151)</f>
        <v>600</v>
      </c>
      <c r="K150" s="178">
        <f t="shared" si="12"/>
        <v>0</v>
      </c>
      <c r="L150" s="178">
        <f t="shared" si="12"/>
        <v>600</v>
      </c>
      <c r="M150" s="178">
        <f t="shared" si="12"/>
        <v>0</v>
      </c>
      <c r="N150" s="178">
        <f t="shared" si="12"/>
        <v>0</v>
      </c>
      <c r="O150" s="178">
        <f t="shared" si="12"/>
        <v>0</v>
      </c>
      <c r="P150" s="178">
        <f t="shared" si="12"/>
        <v>0</v>
      </c>
      <c r="Q150" s="178">
        <f t="shared" si="12"/>
        <v>0</v>
      </c>
      <c r="R150" s="178">
        <f t="shared" si="12"/>
        <v>0</v>
      </c>
      <c r="S150" s="178">
        <f t="shared" si="12"/>
        <v>0</v>
      </c>
      <c r="T150" s="178"/>
      <c r="U150" s="178"/>
    </row>
    <row r="151" s="67" customFormat="1" ht="63" spans="1:21">
      <c r="A151" s="147">
        <v>134</v>
      </c>
      <c r="B151" s="147" t="s">
        <v>591</v>
      </c>
      <c r="C151" s="147" t="s">
        <v>592</v>
      </c>
      <c r="D151" s="147" t="s">
        <v>27</v>
      </c>
      <c r="E151" s="147" t="s">
        <v>236</v>
      </c>
      <c r="F151" s="148" t="s">
        <v>178</v>
      </c>
      <c r="G151" s="149" t="s">
        <v>187</v>
      </c>
      <c r="H151" s="184" t="s">
        <v>593</v>
      </c>
      <c r="I151" s="153">
        <f>SUM(J151,R151,S151)</f>
        <v>600</v>
      </c>
      <c r="J151" s="153">
        <f>SUM(L151:Q151)</f>
        <v>600</v>
      </c>
      <c r="L151" s="153">
        <v>600</v>
      </c>
      <c r="M151" s="153"/>
      <c r="N151" s="153"/>
      <c r="O151" s="153"/>
      <c r="P151" s="153"/>
      <c r="Q151" s="153"/>
      <c r="R151" s="153"/>
      <c r="S151" s="153"/>
      <c r="T151" s="97" t="s">
        <v>594</v>
      </c>
      <c r="U151" s="97"/>
    </row>
    <row r="152" s="129" customFormat="1" ht="24" customHeight="1" spans="1:21">
      <c r="A152" s="165" t="s">
        <v>595</v>
      </c>
      <c r="B152" s="172" t="s">
        <v>596</v>
      </c>
      <c r="C152" s="173"/>
      <c r="D152" s="173"/>
      <c r="E152" s="174"/>
      <c r="F152" s="165"/>
      <c r="G152" s="175"/>
      <c r="H152" s="168">
        <v>6</v>
      </c>
      <c r="I152" s="178">
        <f>SUM(I153:I158)</f>
        <v>3485</v>
      </c>
      <c r="J152" s="178">
        <f>SUM(J153:J158)</f>
        <v>3485</v>
      </c>
      <c r="K152" s="178">
        <f>SUM(K153:K158)</f>
        <v>2705</v>
      </c>
      <c r="L152" s="178">
        <f>SUM(L153:L158)</f>
        <v>780</v>
      </c>
      <c r="M152" s="178">
        <f t="shared" ref="M152:S152" si="13">SUM(M155:M158)</f>
        <v>0</v>
      </c>
      <c r="N152" s="178">
        <f t="shared" si="13"/>
        <v>0</v>
      </c>
      <c r="O152" s="178">
        <f t="shared" si="13"/>
        <v>0</v>
      </c>
      <c r="P152" s="178">
        <f t="shared" si="13"/>
        <v>0</v>
      </c>
      <c r="Q152" s="178">
        <f t="shared" si="13"/>
        <v>0</v>
      </c>
      <c r="R152" s="178">
        <f t="shared" si="13"/>
        <v>0</v>
      </c>
      <c r="S152" s="178">
        <f t="shared" si="13"/>
        <v>0</v>
      </c>
      <c r="T152" s="178"/>
      <c r="U152" s="178"/>
    </row>
    <row r="153" s="67" customFormat="1" ht="78.75" spans="1:21">
      <c r="A153" s="61">
        <v>135</v>
      </c>
      <c r="B153" s="61" t="s">
        <v>597</v>
      </c>
      <c r="C153" s="113" t="s">
        <v>598</v>
      </c>
      <c r="D153" s="113" t="s">
        <v>27</v>
      </c>
      <c r="E153" s="113" t="s">
        <v>367</v>
      </c>
      <c r="F153" s="145" t="s">
        <v>109</v>
      </c>
      <c r="G153" s="113" t="s">
        <v>348</v>
      </c>
      <c r="H153" s="98" t="s">
        <v>599</v>
      </c>
      <c r="I153" s="112">
        <f>SUM(J153,R153,S153)</f>
        <v>400</v>
      </c>
      <c r="J153" s="112">
        <f>SUM(K153:Q153)</f>
        <v>400</v>
      </c>
      <c r="K153" s="112">
        <v>400</v>
      </c>
      <c r="L153" s="112"/>
      <c r="M153" s="112"/>
      <c r="N153" s="112"/>
      <c r="O153" s="112"/>
      <c r="P153" s="112"/>
      <c r="Q153" s="112"/>
      <c r="R153" s="112"/>
      <c r="S153" s="112"/>
      <c r="T153" s="61" t="s">
        <v>600</v>
      </c>
      <c r="U153" s="97"/>
    </row>
    <row r="154" s="158" customFormat="1" ht="78.75" spans="1:21">
      <c r="A154" s="61">
        <v>136</v>
      </c>
      <c r="B154" s="61" t="s">
        <v>601</v>
      </c>
      <c r="C154" s="61" t="s">
        <v>602</v>
      </c>
      <c r="D154" s="61" t="s">
        <v>27</v>
      </c>
      <c r="E154" s="61" t="s">
        <v>367</v>
      </c>
      <c r="F154" s="61" t="s">
        <v>164</v>
      </c>
      <c r="G154" s="61" t="s">
        <v>452</v>
      </c>
      <c r="H154" s="96" t="s">
        <v>603</v>
      </c>
      <c r="I154" s="130">
        <v>385</v>
      </c>
      <c r="J154" s="130">
        <v>385</v>
      </c>
      <c r="K154" s="130">
        <v>385</v>
      </c>
      <c r="L154" s="130"/>
      <c r="M154" s="130"/>
      <c r="N154" s="130"/>
      <c r="O154" s="130"/>
      <c r="P154" s="130"/>
      <c r="Q154" s="130"/>
      <c r="R154" s="130"/>
      <c r="S154" s="130"/>
      <c r="T154" s="120" t="s">
        <v>370</v>
      </c>
      <c r="U154" s="120"/>
    </row>
    <row r="155" s="66" customFormat="1" ht="152" customHeight="1" spans="1:21">
      <c r="A155" s="61">
        <v>137</v>
      </c>
      <c r="B155" s="61" t="s">
        <v>604</v>
      </c>
      <c r="C155" s="61" t="s">
        <v>605</v>
      </c>
      <c r="D155" s="61" t="s">
        <v>27</v>
      </c>
      <c r="E155" s="61" t="s">
        <v>397</v>
      </c>
      <c r="F155" s="90" t="s">
        <v>114</v>
      </c>
      <c r="G155" s="113" t="s">
        <v>606</v>
      </c>
      <c r="H155" s="96" t="s">
        <v>607</v>
      </c>
      <c r="I155" s="112">
        <f>SUM(J155,R155,S155)</f>
        <v>2200</v>
      </c>
      <c r="J155" s="112">
        <f>SUM(K155:Q155)</f>
        <v>2200</v>
      </c>
      <c r="K155" s="112">
        <v>1420</v>
      </c>
      <c r="L155" s="112">
        <v>780</v>
      </c>
      <c r="M155" s="112"/>
      <c r="N155" s="112"/>
      <c r="O155" s="112"/>
      <c r="P155" s="112"/>
      <c r="Q155" s="112"/>
      <c r="R155" s="112"/>
      <c r="S155" s="112"/>
      <c r="T155" s="61" t="s">
        <v>608</v>
      </c>
      <c r="U155" s="97"/>
    </row>
    <row r="156" s="67" customFormat="1" ht="103" customHeight="1" spans="1:21">
      <c r="A156" s="61">
        <v>138</v>
      </c>
      <c r="B156" s="61" t="s">
        <v>609</v>
      </c>
      <c r="C156" s="61" t="s">
        <v>610</v>
      </c>
      <c r="D156" s="61" t="s">
        <v>27</v>
      </c>
      <c r="E156" s="61" t="s">
        <v>397</v>
      </c>
      <c r="F156" s="90" t="s">
        <v>198</v>
      </c>
      <c r="G156" s="113" t="s">
        <v>611</v>
      </c>
      <c r="H156" s="96" t="s">
        <v>612</v>
      </c>
      <c r="I156" s="112">
        <v>300</v>
      </c>
      <c r="J156" s="112">
        <v>300</v>
      </c>
      <c r="K156" s="112">
        <v>300</v>
      </c>
      <c r="L156" s="112"/>
      <c r="M156" s="112"/>
      <c r="N156" s="112"/>
      <c r="O156" s="112"/>
      <c r="P156" s="112"/>
      <c r="Q156" s="112"/>
      <c r="R156" s="112"/>
      <c r="S156" s="112"/>
      <c r="T156" s="61" t="s">
        <v>608</v>
      </c>
      <c r="U156" s="97"/>
    </row>
    <row r="157" s="67" customFormat="1" ht="84" customHeight="1" spans="1:21">
      <c r="A157" s="61">
        <v>139</v>
      </c>
      <c r="B157" s="61" t="s">
        <v>613</v>
      </c>
      <c r="C157" s="61" t="s">
        <v>614</v>
      </c>
      <c r="D157" s="61" t="s">
        <v>27</v>
      </c>
      <c r="E157" s="61" t="s">
        <v>397</v>
      </c>
      <c r="F157" s="90" t="s">
        <v>198</v>
      </c>
      <c r="G157" s="97" t="s">
        <v>615</v>
      </c>
      <c r="H157" s="96" t="s">
        <v>616</v>
      </c>
      <c r="I157" s="112">
        <v>100</v>
      </c>
      <c r="J157" s="112">
        <v>100</v>
      </c>
      <c r="K157" s="112">
        <v>100</v>
      </c>
      <c r="L157" s="112"/>
      <c r="M157" s="112"/>
      <c r="N157" s="112"/>
      <c r="O157" s="112"/>
      <c r="P157" s="112"/>
      <c r="Q157" s="112"/>
      <c r="R157" s="112"/>
      <c r="S157" s="112"/>
      <c r="T157" s="61" t="s">
        <v>48</v>
      </c>
      <c r="U157" s="97"/>
    </row>
    <row r="158" s="67" customFormat="1" ht="99" customHeight="1" spans="1:21">
      <c r="A158" s="61">
        <v>140</v>
      </c>
      <c r="B158" s="61" t="s">
        <v>617</v>
      </c>
      <c r="C158" s="113" t="s">
        <v>618</v>
      </c>
      <c r="D158" s="113" t="s">
        <v>27</v>
      </c>
      <c r="E158" s="113" t="s">
        <v>367</v>
      </c>
      <c r="F158" s="145" t="s">
        <v>309</v>
      </c>
      <c r="G158" s="113" t="s">
        <v>615</v>
      </c>
      <c r="H158" s="98" t="s">
        <v>619</v>
      </c>
      <c r="I158" s="112">
        <f>SUM(J158,R158,S158)</f>
        <v>100</v>
      </c>
      <c r="J158" s="112">
        <f>SUM(K158:Q158)</f>
        <v>100</v>
      </c>
      <c r="K158" s="112">
        <v>100</v>
      </c>
      <c r="L158" s="112"/>
      <c r="M158" s="112"/>
      <c r="N158" s="112"/>
      <c r="O158" s="112"/>
      <c r="P158" s="112"/>
      <c r="Q158" s="112"/>
      <c r="R158" s="112"/>
      <c r="S158" s="112"/>
      <c r="T158" s="61" t="s">
        <v>370</v>
      </c>
      <c r="U158" s="97"/>
    </row>
    <row r="159" s="129" customFormat="1" ht="33" customHeight="1" spans="1:21">
      <c r="A159" s="165" t="s">
        <v>620</v>
      </c>
      <c r="B159" s="172" t="s">
        <v>621</v>
      </c>
      <c r="C159" s="173"/>
      <c r="D159" s="173"/>
      <c r="E159" s="174"/>
      <c r="F159" s="165"/>
      <c r="G159" s="165"/>
      <c r="H159" s="185">
        <v>5</v>
      </c>
      <c r="I159" s="165">
        <f t="shared" ref="I159:S159" si="14">SUM(I160:I164)</f>
        <v>5501.6</v>
      </c>
      <c r="J159" s="165">
        <f t="shared" si="14"/>
        <v>5501.6</v>
      </c>
      <c r="K159" s="165">
        <f t="shared" si="14"/>
        <v>1306.8</v>
      </c>
      <c r="L159" s="165">
        <f t="shared" si="14"/>
        <v>4194.8</v>
      </c>
      <c r="M159" s="165">
        <f t="shared" si="14"/>
        <v>0</v>
      </c>
      <c r="N159" s="165">
        <f t="shared" si="14"/>
        <v>0</v>
      </c>
      <c r="O159" s="165">
        <f t="shared" si="14"/>
        <v>0</v>
      </c>
      <c r="P159" s="165">
        <f t="shared" si="14"/>
        <v>0</v>
      </c>
      <c r="Q159" s="165">
        <f t="shared" si="14"/>
        <v>0</v>
      </c>
      <c r="R159" s="165">
        <f t="shared" si="14"/>
        <v>0</v>
      </c>
      <c r="S159" s="165">
        <f t="shared" si="14"/>
        <v>0</v>
      </c>
      <c r="T159" s="178"/>
      <c r="U159" s="178"/>
    </row>
    <row r="160" s="66" customFormat="1" ht="97" customHeight="1" spans="1:21">
      <c r="A160" s="61">
        <v>141</v>
      </c>
      <c r="B160" s="61" t="s">
        <v>622</v>
      </c>
      <c r="C160" s="61" t="s">
        <v>623</v>
      </c>
      <c r="D160" s="61" t="s">
        <v>624</v>
      </c>
      <c r="E160" s="61" t="s">
        <v>625</v>
      </c>
      <c r="F160" s="90" t="s">
        <v>626</v>
      </c>
      <c r="G160" s="61" t="s">
        <v>33</v>
      </c>
      <c r="H160" s="96" t="s">
        <v>627</v>
      </c>
      <c r="I160" s="112">
        <f>SUM(J160,R160,S160)</f>
        <v>1894.8</v>
      </c>
      <c r="J160" s="112">
        <f>SUM(K160:Q160)</f>
        <v>1894.8</v>
      </c>
      <c r="K160" s="112"/>
      <c r="L160" s="112">
        <v>1894.8</v>
      </c>
      <c r="M160" s="112"/>
      <c r="N160" s="112"/>
      <c r="O160" s="112"/>
      <c r="P160" s="112"/>
      <c r="Q160" s="112"/>
      <c r="R160" s="112"/>
      <c r="S160" s="112"/>
      <c r="T160" s="61" t="s">
        <v>626</v>
      </c>
      <c r="U160" s="97"/>
    </row>
    <row r="161" s="66" customFormat="1" ht="141.75" spans="1:21">
      <c r="A161" s="61">
        <v>142</v>
      </c>
      <c r="B161" s="61" t="s">
        <v>628</v>
      </c>
      <c r="C161" s="61" t="s">
        <v>629</v>
      </c>
      <c r="D161" s="61" t="s">
        <v>624</v>
      </c>
      <c r="E161" s="61" t="s">
        <v>625</v>
      </c>
      <c r="F161" s="90" t="s">
        <v>90</v>
      </c>
      <c r="G161" s="61" t="s">
        <v>33</v>
      </c>
      <c r="H161" s="98" t="s">
        <v>630</v>
      </c>
      <c r="I161" s="112">
        <f>SUM(J161,R161,S161)</f>
        <v>1276.8</v>
      </c>
      <c r="J161" s="112">
        <f>SUM(K161:Q161)</f>
        <v>1276.8</v>
      </c>
      <c r="K161" s="112">
        <v>1276.8</v>
      </c>
      <c r="M161" s="112"/>
      <c r="N161" s="112"/>
      <c r="O161" s="112"/>
      <c r="P161" s="112"/>
      <c r="Q161" s="112"/>
      <c r="R161" s="112"/>
      <c r="S161" s="112"/>
      <c r="T161" s="61" t="s">
        <v>90</v>
      </c>
      <c r="U161" s="97"/>
    </row>
    <row r="162" s="66" customFormat="1" ht="220.5" spans="1:21">
      <c r="A162" s="61">
        <v>143</v>
      </c>
      <c r="B162" s="61" t="s">
        <v>631</v>
      </c>
      <c r="C162" s="61" t="s">
        <v>632</v>
      </c>
      <c r="D162" s="61" t="s">
        <v>624</v>
      </c>
      <c r="E162" s="61" t="s">
        <v>633</v>
      </c>
      <c r="F162" s="90" t="s">
        <v>90</v>
      </c>
      <c r="G162" s="61" t="s">
        <v>33</v>
      </c>
      <c r="H162" s="98" t="s">
        <v>634</v>
      </c>
      <c r="I162" s="112">
        <f>SUM(J162,R162,S162)</f>
        <v>500</v>
      </c>
      <c r="J162" s="112">
        <f>SUM(L162:Q162)</f>
        <v>500</v>
      </c>
      <c r="L162" s="112">
        <v>500</v>
      </c>
      <c r="M162" s="112"/>
      <c r="N162" s="112"/>
      <c r="O162" s="112"/>
      <c r="P162" s="112"/>
      <c r="Q162" s="112"/>
      <c r="R162" s="112"/>
      <c r="S162" s="112"/>
      <c r="T162" s="61" t="s">
        <v>90</v>
      </c>
      <c r="U162" s="97"/>
    </row>
    <row r="163" s="66" customFormat="1" ht="189" spans="1:21">
      <c r="A163" s="61">
        <v>144</v>
      </c>
      <c r="B163" s="61" t="s">
        <v>635</v>
      </c>
      <c r="C163" s="61" t="s">
        <v>636</v>
      </c>
      <c r="D163" s="61" t="s">
        <v>624</v>
      </c>
      <c r="E163" s="61" t="s">
        <v>633</v>
      </c>
      <c r="F163" s="90" t="s">
        <v>90</v>
      </c>
      <c r="G163" s="61" t="s">
        <v>33</v>
      </c>
      <c r="H163" s="98" t="s">
        <v>637</v>
      </c>
      <c r="I163" s="112">
        <f>SUM(J163,R163,S163)</f>
        <v>1800</v>
      </c>
      <c r="J163" s="112">
        <f>SUM(K163:Q163)</f>
        <v>1800</v>
      </c>
      <c r="K163" s="112"/>
      <c r="L163" s="112">
        <v>1800</v>
      </c>
      <c r="M163" s="112"/>
      <c r="N163" s="112"/>
      <c r="O163" s="112"/>
      <c r="P163" s="112"/>
      <c r="Q163" s="112"/>
      <c r="R163" s="112"/>
      <c r="S163" s="112"/>
      <c r="T163" s="61" t="s">
        <v>90</v>
      </c>
      <c r="U163" s="97"/>
    </row>
    <row r="164" s="66" customFormat="1" ht="71" customHeight="1" spans="1:21">
      <c r="A164" s="61">
        <v>145</v>
      </c>
      <c r="B164" s="61" t="s">
        <v>638</v>
      </c>
      <c r="C164" s="61" t="s">
        <v>639</v>
      </c>
      <c r="D164" s="61" t="s">
        <v>624</v>
      </c>
      <c r="E164" s="61" t="s">
        <v>633</v>
      </c>
      <c r="F164" s="90" t="s">
        <v>90</v>
      </c>
      <c r="G164" s="61" t="s">
        <v>33</v>
      </c>
      <c r="H164" s="98" t="s">
        <v>640</v>
      </c>
      <c r="I164" s="112">
        <f>SUM(J164,R164,S164)</f>
        <v>30</v>
      </c>
      <c r="J164" s="112">
        <f>SUM(K164:Q164)</f>
        <v>30</v>
      </c>
      <c r="K164" s="112">
        <v>30</v>
      </c>
      <c r="L164" s="112"/>
      <c r="M164" s="112"/>
      <c r="N164" s="112"/>
      <c r="O164" s="112"/>
      <c r="P164" s="112"/>
      <c r="Q164" s="112"/>
      <c r="R164" s="112"/>
      <c r="S164" s="112"/>
      <c r="T164" s="61" t="s">
        <v>90</v>
      </c>
      <c r="U164" s="97"/>
    </row>
    <row r="165" s="129" customFormat="1" ht="33" customHeight="1" spans="1:21">
      <c r="A165" s="165" t="s">
        <v>641</v>
      </c>
      <c r="B165" s="172" t="s">
        <v>642</v>
      </c>
      <c r="C165" s="173"/>
      <c r="D165" s="173"/>
      <c r="E165" s="174"/>
      <c r="F165" s="165"/>
      <c r="G165" s="165"/>
      <c r="H165" s="186">
        <f>H166+H189+H207+H216</f>
        <v>48</v>
      </c>
      <c r="I165" s="165">
        <f>SUBTOTAL(9,I166,I189,I207,I216)</f>
        <v>27059</v>
      </c>
      <c r="J165" s="165">
        <f t="shared" ref="J165:S165" si="15">SUM(J166,J189,J207,J216)</f>
        <v>27029</v>
      </c>
      <c r="K165" s="165">
        <f t="shared" si="15"/>
        <v>6070</v>
      </c>
      <c r="L165" s="165">
        <f t="shared" si="15"/>
        <v>17462</v>
      </c>
      <c r="M165" s="165">
        <f t="shared" si="15"/>
        <v>3177</v>
      </c>
      <c r="N165" s="165">
        <f t="shared" si="15"/>
        <v>0</v>
      </c>
      <c r="O165" s="176">
        <f t="shared" si="15"/>
        <v>320</v>
      </c>
      <c r="P165" s="177">
        <f t="shared" si="15"/>
        <v>0</v>
      </c>
      <c r="Q165" s="165">
        <f t="shared" si="15"/>
        <v>0</v>
      </c>
      <c r="R165" s="178">
        <f t="shared" si="15"/>
        <v>0</v>
      </c>
      <c r="S165" s="178">
        <f t="shared" si="15"/>
        <v>0</v>
      </c>
      <c r="T165" s="178"/>
      <c r="U165" s="178"/>
    </row>
    <row r="166" s="129" customFormat="1" ht="24" customHeight="1" spans="1:21">
      <c r="A166" s="165" t="s">
        <v>28</v>
      </c>
      <c r="B166" s="172" t="s">
        <v>643</v>
      </c>
      <c r="C166" s="173"/>
      <c r="D166" s="173"/>
      <c r="E166" s="174"/>
      <c r="F166" s="175"/>
      <c r="G166" s="165"/>
      <c r="H166" s="168">
        <v>22</v>
      </c>
      <c r="I166" s="178">
        <f>SUM(I167:I188)</f>
        <v>16969</v>
      </c>
      <c r="J166" s="178">
        <f>SUM(J167:J188)</f>
        <v>16969</v>
      </c>
      <c r="K166" s="178">
        <f>SUM(K167:K188)</f>
        <v>1744</v>
      </c>
      <c r="L166" s="178">
        <f>SUM(L167:L188)</f>
        <v>15225</v>
      </c>
      <c r="M166" s="178">
        <f>SUM(M167:M188)</f>
        <v>0</v>
      </c>
      <c r="N166" s="178">
        <f t="shared" ref="N166:S166" si="16">SUM(N167:N182)</f>
        <v>0</v>
      </c>
      <c r="O166" s="178">
        <f t="shared" si="16"/>
        <v>0</v>
      </c>
      <c r="P166" s="178">
        <f t="shared" si="16"/>
        <v>0</v>
      </c>
      <c r="Q166" s="178">
        <f t="shared" si="16"/>
        <v>0</v>
      </c>
      <c r="R166" s="178">
        <f t="shared" si="16"/>
        <v>0</v>
      </c>
      <c r="S166" s="178">
        <f t="shared" si="16"/>
        <v>0</v>
      </c>
      <c r="T166" s="178"/>
      <c r="U166" s="178"/>
    </row>
    <row r="167" s="66" customFormat="1" ht="94.5" spans="1:21">
      <c r="A167" s="61">
        <v>146</v>
      </c>
      <c r="B167" s="61" t="s">
        <v>644</v>
      </c>
      <c r="C167" s="61" t="s">
        <v>645</v>
      </c>
      <c r="D167" s="61" t="s">
        <v>646</v>
      </c>
      <c r="E167" s="61" t="s">
        <v>647</v>
      </c>
      <c r="F167" s="90" t="s">
        <v>193</v>
      </c>
      <c r="G167" s="61" t="s">
        <v>648</v>
      </c>
      <c r="H167" s="96" t="s">
        <v>649</v>
      </c>
      <c r="I167" s="112">
        <f t="shared" ref="I167:I171" si="17">SUM(J167,R167,S167)</f>
        <v>550</v>
      </c>
      <c r="J167" s="112">
        <f>SUM(K167:Q167)</f>
        <v>550</v>
      </c>
      <c r="K167" s="112"/>
      <c r="L167" s="112">
        <v>550</v>
      </c>
      <c r="M167" s="112"/>
      <c r="N167" s="112"/>
      <c r="O167" s="112"/>
      <c r="P167" s="112"/>
      <c r="Q167" s="112"/>
      <c r="R167" s="112"/>
      <c r="S167" s="112"/>
      <c r="T167" s="61" t="s">
        <v>370</v>
      </c>
      <c r="U167" s="97"/>
    </row>
    <row r="168" s="67" customFormat="1" ht="173.25" spans="1:21">
      <c r="A168" s="61">
        <v>147</v>
      </c>
      <c r="B168" s="61" t="s">
        <v>650</v>
      </c>
      <c r="C168" s="61" t="s">
        <v>651</v>
      </c>
      <c r="D168" s="61" t="s">
        <v>646</v>
      </c>
      <c r="E168" s="61" t="s">
        <v>652</v>
      </c>
      <c r="F168" s="90" t="s">
        <v>178</v>
      </c>
      <c r="G168" s="61" t="s">
        <v>653</v>
      </c>
      <c r="H168" s="96" t="s">
        <v>654</v>
      </c>
      <c r="I168" s="112">
        <f t="shared" si="17"/>
        <v>860</v>
      </c>
      <c r="J168" s="112">
        <f>SUM(K168:Q168)</f>
        <v>860</v>
      </c>
      <c r="K168" s="112">
        <v>860</v>
      </c>
      <c r="L168" s="112"/>
      <c r="M168" s="112"/>
      <c r="N168" s="112"/>
      <c r="O168" s="112"/>
      <c r="P168" s="112"/>
      <c r="Q168" s="112"/>
      <c r="R168" s="112"/>
      <c r="S168" s="112"/>
      <c r="T168" s="97" t="s">
        <v>626</v>
      </c>
      <c r="U168" s="97"/>
    </row>
    <row r="169" s="67" customFormat="1" ht="173.25" spans="1:21">
      <c r="A169" s="61">
        <v>148</v>
      </c>
      <c r="B169" s="61" t="s">
        <v>655</v>
      </c>
      <c r="C169" s="61" t="s">
        <v>656</v>
      </c>
      <c r="D169" s="61" t="s">
        <v>646</v>
      </c>
      <c r="E169" s="61" t="s">
        <v>652</v>
      </c>
      <c r="F169" s="90" t="s">
        <v>203</v>
      </c>
      <c r="G169" s="61" t="s">
        <v>657</v>
      </c>
      <c r="H169" s="96" t="s">
        <v>658</v>
      </c>
      <c r="I169" s="112">
        <f t="shared" si="17"/>
        <v>580</v>
      </c>
      <c r="J169" s="112">
        <f>SUM(K169:Q169)</f>
        <v>580</v>
      </c>
      <c r="K169" s="112">
        <v>580</v>
      </c>
      <c r="L169" s="112"/>
      <c r="M169" s="112"/>
      <c r="N169" s="112"/>
      <c r="O169" s="112"/>
      <c r="P169" s="112"/>
      <c r="Q169" s="112"/>
      <c r="R169" s="112"/>
      <c r="S169" s="112"/>
      <c r="T169" s="61" t="s">
        <v>626</v>
      </c>
      <c r="U169" s="97"/>
    </row>
    <row r="170" s="67" customFormat="1" ht="173.25" spans="1:21">
      <c r="A170" s="61">
        <v>149</v>
      </c>
      <c r="B170" s="61" t="s">
        <v>659</v>
      </c>
      <c r="C170" s="61" t="s">
        <v>660</v>
      </c>
      <c r="D170" s="61" t="s">
        <v>646</v>
      </c>
      <c r="E170" s="61" t="s">
        <v>652</v>
      </c>
      <c r="F170" s="90" t="s">
        <v>169</v>
      </c>
      <c r="G170" s="97" t="s">
        <v>661</v>
      </c>
      <c r="H170" s="96" t="s">
        <v>662</v>
      </c>
      <c r="I170" s="112">
        <f t="shared" si="17"/>
        <v>410</v>
      </c>
      <c r="J170" s="112">
        <f>SUM(L170:Q170)</f>
        <v>410</v>
      </c>
      <c r="L170" s="112">
        <v>410</v>
      </c>
      <c r="M170" s="112"/>
      <c r="N170" s="112"/>
      <c r="O170" s="112"/>
      <c r="P170" s="112"/>
      <c r="Q170" s="112"/>
      <c r="R170" s="112"/>
      <c r="S170" s="112"/>
      <c r="T170" s="61" t="s">
        <v>626</v>
      </c>
      <c r="U170" s="97"/>
    </row>
    <row r="171" s="67" customFormat="1" ht="173.25" spans="1:21">
      <c r="A171" s="61">
        <v>150</v>
      </c>
      <c r="B171" s="179" t="s">
        <v>663</v>
      </c>
      <c r="C171" s="113" t="s">
        <v>664</v>
      </c>
      <c r="D171" s="61" t="s">
        <v>646</v>
      </c>
      <c r="E171" s="61" t="s">
        <v>652</v>
      </c>
      <c r="F171" s="90" t="s">
        <v>139</v>
      </c>
      <c r="G171" s="113" t="s">
        <v>377</v>
      </c>
      <c r="H171" s="152" t="s">
        <v>665</v>
      </c>
      <c r="I171" s="112">
        <f t="shared" si="17"/>
        <v>370</v>
      </c>
      <c r="J171" s="112">
        <f>SUM(L171:Q171)</f>
        <v>370</v>
      </c>
      <c r="L171" s="112">
        <v>370</v>
      </c>
      <c r="M171" s="112"/>
      <c r="N171" s="112"/>
      <c r="O171" s="112"/>
      <c r="P171" s="112"/>
      <c r="Q171" s="112"/>
      <c r="R171" s="112"/>
      <c r="S171" s="112"/>
      <c r="T171" s="61" t="s">
        <v>626</v>
      </c>
      <c r="U171" s="97"/>
    </row>
    <row r="172" s="158" customFormat="1" ht="94.5" spans="1:21">
      <c r="A172" s="61">
        <v>151</v>
      </c>
      <c r="B172" s="61" t="s">
        <v>666</v>
      </c>
      <c r="C172" s="61" t="s">
        <v>667</v>
      </c>
      <c r="D172" s="61" t="s">
        <v>642</v>
      </c>
      <c r="E172" s="61" t="s">
        <v>668</v>
      </c>
      <c r="F172" s="61" t="s">
        <v>203</v>
      </c>
      <c r="G172" s="61" t="s">
        <v>669</v>
      </c>
      <c r="H172" s="91" t="s">
        <v>670</v>
      </c>
      <c r="I172" s="130">
        <v>304</v>
      </c>
      <c r="J172" s="130">
        <v>304</v>
      </c>
      <c r="K172" s="130">
        <v>304</v>
      </c>
      <c r="L172" s="130"/>
      <c r="M172" s="130"/>
      <c r="N172" s="130"/>
      <c r="O172" s="130"/>
      <c r="P172" s="130"/>
      <c r="Q172" s="130"/>
      <c r="R172" s="130"/>
      <c r="S172" s="130"/>
      <c r="T172" s="113" t="s">
        <v>370</v>
      </c>
      <c r="U172" s="120"/>
    </row>
    <row r="173" s="67" customFormat="1" ht="94.5" spans="1:21">
      <c r="A173" s="61">
        <v>152</v>
      </c>
      <c r="B173" s="61" t="s">
        <v>671</v>
      </c>
      <c r="C173" s="61" t="s">
        <v>672</v>
      </c>
      <c r="D173" s="61" t="s">
        <v>646</v>
      </c>
      <c r="E173" s="61" t="s">
        <v>668</v>
      </c>
      <c r="F173" s="90" t="s">
        <v>124</v>
      </c>
      <c r="G173" s="61" t="s">
        <v>673</v>
      </c>
      <c r="H173" s="98" t="s">
        <v>674</v>
      </c>
      <c r="I173" s="112">
        <v>1100</v>
      </c>
      <c r="J173" s="112">
        <v>1100</v>
      </c>
      <c r="K173" s="112"/>
      <c r="L173" s="112">
        <v>1100</v>
      </c>
      <c r="M173" s="112"/>
      <c r="N173" s="112"/>
      <c r="O173" s="112"/>
      <c r="P173" s="112"/>
      <c r="Q173" s="112"/>
      <c r="R173" s="112"/>
      <c r="S173" s="112"/>
      <c r="T173" s="61" t="s">
        <v>370</v>
      </c>
      <c r="U173" s="97"/>
    </row>
    <row r="174" s="67" customFormat="1" ht="110.25" spans="1:21">
      <c r="A174" s="61">
        <v>153</v>
      </c>
      <c r="B174" s="61" t="s">
        <v>675</v>
      </c>
      <c r="C174" s="61" t="s">
        <v>676</v>
      </c>
      <c r="D174" s="61" t="s">
        <v>646</v>
      </c>
      <c r="E174" s="61" t="s">
        <v>668</v>
      </c>
      <c r="F174" s="90" t="s">
        <v>124</v>
      </c>
      <c r="G174" s="61" t="s">
        <v>677</v>
      </c>
      <c r="H174" s="98" t="s">
        <v>678</v>
      </c>
      <c r="I174" s="112">
        <v>710</v>
      </c>
      <c r="J174" s="112">
        <v>710</v>
      </c>
      <c r="K174" s="112"/>
      <c r="L174" s="112">
        <v>710</v>
      </c>
      <c r="M174" s="112"/>
      <c r="N174" s="112"/>
      <c r="O174" s="112"/>
      <c r="P174" s="112"/>
      <c r="Q174" s="112"/>
      <c r="R174" s="112"/>
      <c r="S174" s="112"/>
      <c r="T174" s="61" t="s">
        <v>370</v>
      </c>
      <c r="U174" s="97"/>
    </row>
    <row r="175" s="67" customFormat="1" ht="78.75" spans="1:21">
      <c r="A175" s="61">
        <v>154</v>
      </c>
      <c r="B175" s="61" t="s">
        <v>679</v>
      </c>
      <c r="C175" s="61" t="s">
        <v>680</v>
      </c>
      <c r="D175" s="61" t="s">
        <v>646</v>
      </c>
      <c r="E175" s="61" t="s">
        <v>668</v>
      </c>
      <c r="F175" s="90" t="s">
        <v>124</v>
      </c>
      <c r="G175" s="61" t="s">
        <v>681</v>
      </c>
      <c r="H175" s="98" t="s">
        <v>682</v>
      </c>
      <c r="I175" s="112">
        <v>700</v>
      </c>
      <c r="J175" s="112">
        <v>700</v>
      </c>
      <c r="K175" s="112"/>
      <c r="L175" s="112">
        <v>700</v>
      </c>
      <c r="M175" s="112"/>
      <c r="N175" s="112"/>
      <c r="O175" s="112"/>
      <c r="P175" s="112"/>
      <c r="Q175" s="112"/>
      <c r="R175" s="112"/>
      <c r="S175" s="112"/>
      <c r="T175" s="61" t="s">
        <v>370</v>
      </c>
      <c r="U175" s="97"/>
    </row>
    <row r="176" s="67" customFormat="1" ht="126" spans="1:21">
      <c r="A176" s="61">
        <v>155</v>
      </c>
      <c r="B176" s="61" t="s">
        <v>683</v>
      </c>
      <c r="C176" s="61" t="s">
        <v>684</v>
      </c>
      <c r="D176" s="61" t="s">
        <v>646</v>
      </c>
      <c r="E176" s="61" t="s">
        <v>668</v>
      </c>
      <c r="F176" s="90" t="s">
        <v>124</v>
      </c>
      <c r="G176" s="61" t="s">
        <v>685</v>
      </c>
      <c r="H176" s="98" t="s">
        <v>686</v>
      </c>
      <c r="I176" s="112">
        <v>1550</v>
      </c>
      <c r="J176" s="112">
        <v>1550</v>
      </c>
      <c r="K176" s="112"/>
      <c r="L176" s="112">
        <v>1550</v>
      </c>
      <c r="M176" s="112"/>
      <c r="N176" s="112"/>
      <c r="O176" s="112"/>
      <c r="P176" s="112"/>
      <c r="Q176" s="112"/>
      <c r="R176" s="112"/>
      <c r="S176" s="112"/>
      <c r="T176" s="61" t="s">
        <v>370</v>
      </c>
      <c r="U176" s="97"/>
    </row>
    <row r="177" s="67" customFormat="1" ht="103" customHeight="1" spans="1:21">
      <c r="A177" s="61">
        <v>156</v>
      </c>
      <c r="B177" s="61" t="s">
        <v>687</v>
      </c>
      <c r="C177" s="61" t="s">
        <v>688</v>
      </c>
      <c r="D177" s="61" t="s">
        <v>646</v>
      </c>
      <c r="E177" s="61" t="s">
        <v>668</v>
      </c>
      <c r="F177" s="90" t="s">
        <v>149</v>
      </c>
      <c r="G177" s="61" t="s">
        <v>689</v>
      </c>
      <c r="H177" s="96" t="s">
        <v>690</v>
      </c>
      <c r="I177" s="112">
        <v>600</v>
      </c>
      <c r="J177" s="112">
        <v>600</v>
      </c>
      <c r="K177" s="179"/>
      <c r="L177" s="179">
        <v>600</v>
      </c>
      <c r="M177" s="112"/>
      <c r="N177" s="112"/>
      <c r="O177" s="112"/>
      <c r="P177" s="112"/>
      <c r="Q177" s="112"/>
      <c r="R177" s="112"/>
      <c r="S177" s="112"/>
      <c r="T177" s="61" t="s">
        <v>370</v>
      </c>
      <c r="U177" s="97"/>
    </row>
    <row r="178" s="67" customFormat="1" ht="113" customHeight="1" spans="1:21">
      <c r="A178" s="61">
        <v>157</v>
      </c>
      <c r="B178" s="61" t="s">
        <v>691</v>
      </c>
      <c r="C178" s="61" t="s">
        <v>692</v>
      </c>
      <c r="D178" s="61" t="s">
        <v>646</v>
      </c>
      <c r="E178" s="61" t="s">
        <v>668</v>
      </c>
      <c r="F178" s="90" t="s">
        <v>149</v>
      </c>
      <c r="G178" s="61" t="s">
        <v>693</v>
      </c>
      <c r="H178" s="96" t="s">
        <v>694</v>
      </c>
      <c r="I178" s="112">
        <v>550</v>
      </c>
      <c r="J178" s="112">
        <v>550</v>
      </c>
      <c r="K178" s="179"/>
      <c r="L178" s="179">
        <v>550</v>
      </c>
      <c r="M178" s="112"/>
      <c r="N178" s="112"/>
      <c r="O178" s="112"/>
      <c r="P178" s="112"/>
      <c r="Q178" s="112"/>
      <c r="R178" s="112"/>
      <c r="S178" s="112"/>
      <c r="T178" s="61" t="s">
        <v>370</v>
      </c>
      <c r="U178" s="97"/>
    </row>
    <row r="179" s="67" customFormat="1" ht="94.5" spans="1:21">
      <c r="A179" s="61">
        <v>158</v>
      </c>
      <c r="B179" s="61" t="s">
        <v>695</v>
      </c>
      <c r="C179" s="61" t="s">
        <v>696</v>
      </c>
      <c r="D179" s="61" t="s">
        <v>646</v>
      </c>
      <c r="E179" s="61" t="s">
        <v>668</v>
      </c>
      <c r="F179" s="90" t="s">
        <v>149</v>
      </c>
      <c r="G179" s="61" t="s">
        <v>697</v>
      </c>
      <c r="H179" s="96" t="s">
        <v>698</v>
      </c>
      <c r="I179" s="112">
        <v>800</v>
      </c>
      <c r="J179" s="112">
        <v>800</v>
      </c>
      <c r="K179" s="179"/>
      <c r="L179" s="179">
        <v>800</v>
      </c>
      <c r="M179" s="112"/>
      <c r="N179" s="112"/>
      <c r="O179" s="112"/>
      <c r="P179" s="112"/>
      <c r="Q179" s="112"/>
      <c r="R179" s="112"/>
      <c r="S179" s="112"/>
      <c r="T179" s="61" t="s">
        <v>410</v>
      </c>
      <c r="U179" s="97"/>
    </row>
    <row r="180" s="67" customFormat="1" ht="78.75" spans="1:21">
      <c r="A180" s="61">
        <v>159</v>
      </c>
      <c r="B180" s="61" t="s">
        <v>699</v>
      </c>
      <c r="C180" s="61" t="s">
        <v>700</v>
      </c>
      <c r="D180" s="61" t="s">
        <v>646</v>
      </c>
      <c r="E180" s="113" t="s">
        <v>569</v>
      </c>
      <c r="F180" s="90" t="s">
        <v>149</v>
      </c>
      <c r="G180" s="61" t="s">
        <v>701</v>
      </c>
      <c r="H180" s="96" t="s">
        <v>702</v>
      </c>
      <c r="I180" s="112">
        <v>500</v>
      </c>
      <c r="J180" s="112">
        <v>500</v>
      </c>
      <c r="K180" s="113"/>
      <c r="L180" s="113">
        <v>500</v>
      </c>
      <c r="M180" s="112"/>
      <c r="N180" s="112"/>
      <c r="O180" s="112"/>
      <c r="P180" s="112"/>
      <c r="Q180" s="112"/>
      <c r="R180" s="112"/>
      <c r="S180" s="112"/>
      <c r="T180" s="61" t="s">
        <v>410</v>
      </c>
      <c r="U180" s="97"/>
    </row>
    <row r="181" s="67" customFormat="1" ht="173.25" spans="1:21">
      <c r="A181" s="61">
        <v>160</v>
      </c>
      <c r="B181" s="61" t="s">
        <v>703</v>
      </c>
      <c r="C181" s="61" t="s">
        <v>704</v>
      </c>
      <c r="D181" s="61" t="s">
        <v>646</v>
      </c>
      <c r="E181" s="61" t="s">
        <v>652</v>
      </c>
      <c r="F181" s="90" t="s">
        <v>149</v>
      </c>
      <c r="G181" s="61" t="s">
        <v>705</v>
      </c>
      <c r="H181" s="96" t="s">
        <v>706</v>
      </c>
      <c r="I181" s="112">
        <v>550</v>
      </c>
      <c r="J181" s="112">
        <v>550</v>
      </c>
      <c r="K181" s="97"/>
      <c r="L181" s="97">
        <v>550</v>
      </c>
      <c r="M181" s="112"/>
      <c r="N181" s="112"/>
      <c r="O181" s="112"/>
      <c r="P181" s="112"/>
      <c r="Q181" s="112"/>
      <c r="R181" s="112"/>
      <c r="S181" s="112"/>
      <c r="T181" s="61" t="s">
        <v>707</v>
      </c>
      <c r="U181" s="97"/>
    </row>
    <row r="182" s="67" customFormat="1" ht="110.25" spans="1:21">
      <c r="A182" s="61">
        <v>161</v>
      </c>
      <c r="B182" s="61" t="s">
        <v>708</v>
      </c>
      <c r="C182" s="61" t="s">
        <v>709</v>
      </c>
      <c r="D182" s="61" t="s">
        <v>646</v>
      </c>
      <c r="E182" s="61" t="s">
        <v>668</v>
      </c>
      <c r="F182" s="90" t="s">
        <v>149</v>
      </c>
      <c r="G182" s="61" t="s">
        <v>710</v>
      </c>
      <c r="H182" s="96" t="s">
        <v>711</v>
      </c>
      <c r="I182" s="112">
        <v>1000</v>
      </c>
      <c r="J182" s="112">
        <v>1000</v>
      </c>
      <c r="K182" s="61"/>
      <c r="L182" s="61">
        <v>1000</v>
      </c>
      <c r="M182" s="112"/>
      <c r="N182" s="112"/>
      <c r="O182" s="112"/>
      <c r="P182" s="112"/>
      <c r="Q182" s="112"/>
      <c r="R182" s="112"/>
      <c r="S182" s="112"/>
      <c r="T182" s="61" t="s">
        <v>370</v>
      </c>
      <c r="U182" s="97"/>
    </row>
    <row r="183" s="67" customFormat="1" ht="110.25" spans="1:21">
      <c r="A183" s="61">
        <v>162</v>
      </c>
      <c r="B183" s="61" t="s">
        <v>712</v>
      </c>
      <c r="C183" s="61" t="s">
        <v>713</v>
      </c>
      <c r="D183" s="61" t="s">
        <v>646</v>
      </c>
      <c r="E183" s="61" t="s">
        <v>668</v>
      </c>
      <c r="F183" s="90" t="s">
        <v>164</v>
      </c>
      <c r="G183" s="61" t="s">
        <v>452</v>
      </c>
      <c r="H183" s="96" t="s">
        <v>714</v>
      </c>
      <c r="I183" s="112">
        <v>1330</v>
      </c>
      <c r="J183" s="112">
        <v>1330</v>
      </c>
      <c r="K183" s="61"/>
      <c r="L183" s="61">
        <v>1330</v>
      </c>
      <c r="M183" s="112"/>
      <c r="N183" s="112"/>
      <c r="O183" s="112"/>
      <c r="P183" s="112"/>
      <c r="Q183" s="112"/>
      <c r="R183" s="112"/>
      <c r="S183" s="112"/>
      <c r="T183" s="97" t="s">
        <v>370</v>
      </c>
      <c r="U183" s="97"/>
    </row>
    <row r="184" s="67" customFormat="1" ht="110.25" spans="1:21">
      <c r="A184" s="61">
        <v>163</v>
      </c>
      <c r="B184" s="61" t="s">
        <v>715</v>
      </c>
      <c r="C184" s="61" t="s">
        <v>716</v>
      </c>
      <c r="D184" s="61" t="s">
        <v>646</v>
      </c>
      <c r="E184" s="61" t="s">
        <v>668</v>
      </c>
      <c r="F184" s="90" t="s">
        <v>164</v>
      </c>
      <c r="G184" s="61" t="s">
        <v>385</v>
      </c>
      <c r="H184" s="96" t="s">
        <v>717</v>
      </c>
      <c r="I184" s="112">
        <v>1610</v>
      </c>
      <c r="J184" s="112">
        <v>1610</v>
      </c>
      <c r="K184" s="61"/>
      <c r="L184" s="61">
        <v>1610</v>
      </c>
      <c r="M184" s="112"/>
      <c r="N184" s="112"/>
      <c r="O184" s="112"/>
      <c r="P184" s="112"/>
      <c r="Q184" s="112"/>
      <c r="R184" s="112"/>
      <c r="S184" s="112"/>
      <c r="T184" s="97" t="s">
        <v>370</v>
      </c>
      <c r="U184" s="97"/>
    </row>
    <row r="185" s="67" customFormat="1" ht="110.25" spans="1:21">
      <c r="A185" s="61">
        <v>164</v>
      </c>
      <c r="B185" s="61" t="s">
        <v>718</v>
      </c>
      <c r="C185" s="61" t="s">
        <v>719</v>
      </c>
      <c r="D185" s="61" t="s">
        <v>646</v>
      </c>
      <c r="E185" s="61" t="s">
        <v>668</v>
      </c>
      <c r="F185" s="90" t="s">
        <v>164</v>
      </c>
      <c r="G185" s="61" t="s">
        <v>720</v>
      </c>
      <c r="H185" s="96" t="s">
        <v>721</v>
      </c>
      <c r="I185" s="112">
        <v>455</v>
      </c>
      <c r="J185" s="112">
        <v>455</v>
      </c>
      <c r="K185" s="61"/>
      <c r="L185" s="61">
        <v>455</v>
      </c>
      <c r="M185" s="112"/>
      <c r="N185" s="112"/>
      <c r="O185" s="112"/>
      <c r="P185" s="112"/>
      <c r="Q185" s="112"/>
      <c r="R185" s="112"/>
      <c r="S185" s="112"/>
      <c r="T185" s="97" t="s">
        <v>370</v>
      </c>
      <c r="U185" s="97"/>
    </row>
    <row r="186" s="67" customFormat="1" ht="110.25" spans="1:21">
      <c r="A186" s="61">
        <v>165</v>
      </c>
      <c r="B186" s="61" t="s">
        <v>722</v>
      </c>
      <c r="C186" s="61" t="s">
        <v>723</v>
      </c>
      <c r="D186" s="61" t="s">
        <v>646</v>
      </c>
      <c r="E186" s="61" t="s">
        <v>668</v>
      </c>
      <c r="F186" s="90" t="s">
        <v>164</v>
      </c>
      <c r="G186" s="61" t="s">
        <v>724</v>
      </c>
      <c r="H186" s="96" t="s">
        <v>725</v>
      </c>
      <c r="I186" s="112">
        <v>920</v>
      </c>
      <c r="J186" s="112">
        <v>920</v>
      </c>
      <c r="K186" s="61"/>
      <c r="L186" s="61">
        <v>920</v>
      </c>
      <c r="M186" s="112"/>
      <c r="N186" s="112"/>
      <c r="O186" s="112"/>
      <c r="P186" s="112"/>
      <c r="Q186" s="112"/>
      <c r="R186" s="112"/>
      <c r="S186" s="112"/>
      <c r="T186" s="97" t="s">
        <v>370</v>
      </c>
      <c r="U186" s="97"/>
    </row>
    <row r="187" s="67" customFormat="1" ht="110.25" spans="1:21">
      <c r="A187" s="61">
        <v>166</v>
      </c>
      <c r="B187" s="61" t="s">
        <v>726</v>
      </c>
      <c r="C187" s="61" t="s">
        <v>727</v>
      </c>
      <c r="D187" s="61" t="s">
        <v>646</v>
      </c>
      <c r="E187" s="61" t="s">
        <v>668</v>
      </c>
      <c r="F187" s="90" t="s">
        <v>164</v>
      </c>
      <c r="G187" s="61" t="s">
        <v>728</v>
      </c>
      <c r="H187" s="96" t="s">
        <v>729</v>
      </c>
      <c r="I187" s="112">
        <v>1120</v>
      </c>
      <c r="J187" s="112">
        <v>1120</v>
      </c>
      <c r="K187" s="61"/>
      <c r="L187" s="61">
        <v>1120</v>
      </c>
      <c r="M187" s="112"/>
      <c r="N187" s="112"/>
      <c r="O187" s="112"/>
      <c r="P187" s="112"/>
      <c r="Q187" s="112"/>
      <c r="R187" s="112"/>
      <c r="S187" s="112"/>
      <c r="T187" s="97" t="s">
        <v>370</v>
      </c>
      <c r="U187" s="97"/>
    </row>
    <row r="188" s="67" customFormat="1" ht="47.25" spans="1:21">
      <c r="A188" s="61">
        <v>167</v>
      </c>
      <c r="B188" s="61" t="s">
        <v>730</v>
      </c>
      <c r="C188" s="61" t="s">
        <v>731</v>
      </c>
      <c r="D188" s="61" t="s">
        <v>646</v>
      </c>
      <c r="E188" s="61" t="s">
        <v>668</v>
      </c>
      <c r="F188" s="90" t="s">
        <v>174</v>
      </c>
      <c r="G188" s="61" t="s">
        <v>732</v>
      </c>
      <c r="H188" s="98" t="s">
        <v>733</v>
      </c>
      <c r="I188" s="112">
        <f>SUM(J188,R188,S188)</f>
        <v>400</v>
      </c>
      <c r="J188" s="112">
        <f>SUM(K188:Q188)</f>
        <v>400</v>
      </c>
      <c r="K188" s="61"/>
      <c r="L188" s="61">
        <v>400</v>
      </c>
      <c r="M188" s="112"/>
      <c r="N188" s="112"/>
      <c r="O188" s="112"/>
      <c r="P188" s="112"/>
      <c r="Q188" s="112"/>
      <c r="R188" s="112"/>
      <c r="S188" s="112"/>
      <c r="T188" s="61" t="s">
        <v>370</v>
      </c>
      <c r="U188" s="97"/>
    </row>
    <row r="189" s="129" customFormat="1" ht="24" customHeight="1" spans="1:21">
      <c r="A189" s="165" t="s">
        <v>99</v>
      </c>
      <c r="B189" s="172" t="s">
        <v>734</v>
      </c>
      <c r="C189" s="173"/>
      <c r="D189" s="173"/>
      <c r="E189" s="174"/>
      <c r="F189" s="175"/>
      <c r="G189" s="165"/>
      <c r="H189" s="168">
        <v>17</v>
      </c>
      <c r="I189" s="178">
        <f t="shared" ref="I189:S189" si="18">SUM(I190:I206)</f>
        <v>6583</v>
      </c>
      <c r="J189" s="178">
        <f t="shared" si="18"/>
        <v>6583</v>
      </c>
      <c r="K189" s="178">
        <f t="shared" si="18"/>
        <v>4326</v>
      </c>
      <c r="L189" s="178">
        <f t="shared" si="18"/>
        <v>1937</v>
      </c>
      <c r="M189" s="178">
        <f t="shared" si="18"/>
        <v>0</v>
      </c>
      <c r="N189" s="178">
        <f t="shared" si="18"/>
        <v>0</v>
      </c>
      <c r="O189" s="178">
        <f t="shared" si="18"/>
        <v>320</v>
      </c>
      <c r="P189" s="178">
        <f t="shared" si="18"/>
        <v>0</v>
      </c>
      <c r="Q189" s="178">
        <f t="shared" si="18"/>
        <v>0</v>
      </c>
      <c r="R189" s="178">
        <f t="shared" si="18"/>
        <v>0</v>
      </c>
      <c r="S189" s="178">
        <f t="shared" si="18"/>
        <v>0</v>
      </c>
      <c r="T189" s="178"/>
      <c r="U189" s="178"/>
    </row>
    <row r="190" s="66" customFormat="1" ht="173.25" spans="1:21">
      <c r="A190" s="61">
        <v>168</v>
      </c>
      <c r="B190" s="61" t="s">
        <v>735</v>
      </c>
      <c r="C190" s="61" t="s">
        <v>736</v>
      </c>
      <c r="D190" s="61" t="s">
        <v>646</v>
      </c>
      <c r="E190" s="61" t="s">
        <v>652</v>
      </c>
      <c r="F190" s="90" t="s">
        <v>626</v>
      </c>
      <c r="G190" s="61" t="s">
        <v>737</v>
      </c>
      <c r="H190" s="96" t="s">
        <v>738</v>
      </c>
      <c r="I190" s="112">
        <f>SUM(J190,R190,S190)</f>
        <v>900</v>
      </c>
      <c r="J190" s="112">
        <f>SUM(K190:Q190)</f>
        <v>900</v>
      </c>
      <c r="K190" s="112">
        <v>900</v>
      </c>
      <c r="L190" s="112"/>
      <c r="M190" s="112"/>
      <c r="N190" s="112"/>
      <c r="O190" s="112"/>
      <c r="P190" s="112"/>
      <c r="Q190" s="112"/>
      <c r="R190" s="112"/>
      <c r="S190" s="112"/>
      <c r="T190" s="61" t="s">
        <v>626</v>
      </c>
      <c r="U190" s="97"/>
    </row>
    <row r="191" s="66" customFormat="1" ht="173.25" spans="1:21">
      <c r="A191" s="61">
        <v>169</v>
      </c>
      <c r="B191" s="61" t="s">
        <v>739</v>
      </c>
      <c r="C191" s="61" t="s">
        <v>740</v>
      </c>
      <c r="D191" s="61" t="s">
        <v>646</v>
      </c>
      <c r="E191" s="61" t="s">
        <v>652</v>
      </c>
      <c r="F191" s="90" t="s">
        <v>144</v>
      </c>
      <c r="G191" s="61" t="s">
        <v>741</v>
      </c>
      <c r="H191" s="96" t="s">
        <v>742</v>
      </c>
      <c r="I191" s="112">
        <f>SUM(J191,R191,S191)</f>
        <v>148</v>
      </c>
      <c r="J191" s="112">
        <f>SUM(K191:Q191)</f>
        <v>148</v>
      </c>
      <c r="K191" s="112">
        <v>148</v>
      </c>
      <c r="L191" s="112"/>
      <c r="M191" s="112"/>
      <c r="N191" s="112"/>
      <c r="O191" s="112"/>
      <c r="P191" s="112"/>
      <c r="Q191" s="112"/>
      <c r="R191" s="112"/>
      <c r="S191" s="112"/>
      <c r="T191" s="97" t="s">
        <v>626</v>
      </c>
      <c r="U191" s="97"/>
    </row>
    <row r="192" s="66" customFormat="1" ht="173.25" spans="1:21">
      <c r="A192" s="61">
        <v>170</v>
      </c>
      <c r="B192" s="179" t="s">
        <v>743</v>
      </c>
      <c r="C192" s="61" t="s">
        <v>744</v>
      </c>
      <c r="D192" s="61" t="s">
        <v>646</v>
      </c>
      <c r="E192" s="61" t="s">
        <v>652</v>
      </c>
      <c r="F192" s="90" t="s">
        <v>119</v>
      </c>
      <c r="G192" s="61" t="s">
        <v>119</v>
      </c>
      <c r="H192" s="96" t="s">
        <v>745</v>
      </c>
      <c r="I192" s="112">
        <v>360</v>
      </c>
      <c r="J192" s="112">
        <v>360</v>
      </c>
      <c r="K192" s="112">
        <v>360</v>
      </c>
      <c r="L192" s="112"/>
      <c r="M192" s="112"/>
      <c r="N192" s="112"/>
      <c r="O192" s="112"/>
      <c r="P192" s="112"/>
      <c r="Q192" s="112"/>
      <c r="R192" s="112"/>
      <c r="S192" s="112"/>
      <c r="T192" s="61" t="s">
        <v>626</v>
      </c>
      <c r="U192" s="97"/>
    </row>
    <row r="193" s="66" customFormat="1" ht="173.25" spans="1:21">
      <c r="A193" s="61">
        <v>171</v>
      </c>
      <c r="B193" s="61" t="s">
        <v>746</v>
      </c>
      <c r="C193" s="61" t="s">
        <v>747</v>
      </c>
      <c r="D193" s="61" t="s">
        <v>646</v>
      </c>
      <c r="E193" s="61" t="s">
        <v>652</v>
      </c>
      <c r="F193" s="90" t="s">
        <v>164</v>
      </c>
      <c r="G193" s="61" t="s">
        <v>319</v>
      </c>
      <c r="H193" s="96" t="s">
        <v>748</v>
      </c>
      <c r="I193" s="112">
        <v>200</v>
      </c>
      <c r="J193" s="112">
        <v>200</v>
      </c>
      <c r="K193" s="112"/>
      <c r="L193" s="112">
        <v>200</v>
      </c>
      <c r="M193" s="112"/>
      <c r="N193" s="112"/>
      <c r="O193" s="112"/>
      <c r="P193" s="112"/>
      <c r="Q193" s="112"/>
      <c r="R193" s="112"/>
      <c r="S193" s="112"/>
      <c r="T193" s="97" t="s">
        <v>626</v>
      </c>
      <c r="U193" s="97"/>
    </row>
    <row r="194" s="66" customFormat="1" ht="173.25" spans="1:21">
      <c r="A194" s="61">
        <v>172</v>
      </c>
      <c r="B194" s="61" t="s">
        <v>749</v>
      </c>
      <c r="C194" s="61" t="s">
        <v>750</v>
      </c>
      <c r="D194" s="61" t="s">
        <v>646</v>
      </c>
      <c r="E194" s="61" t="s">
        <v>652</v>
      </c>
      <c r="F194" s="90" t="s">
        <v>139</v>
      </c>
      <c r="G194" s="61" t="s">
        <v>751</v>
      </c>
      <c r="H194" s="96" t="s">
        <v>752</v>
      </c>
      <c r="I194" s="112">
        <f>SUM(J194,R194,S194)</f>
        <v>360</v>
      </c>
      <c r="J194" s="112">
        <f>SUM(K194:Q194)</f>
        <v>360</v>
      </c>
      <c r="K194" s="112">
        <v>360</v>
      </c>
      <c r="L194" s="112"/>
      <c r="M194" s="112"/>
      <c r="N194" s="112"/>
      <c r="O194" s="112"/>
      <c r="P194" s="112"/>
      <c r="Q194" s="112"/>
      <c r="R194" s="112"/>
      <c r="S194" s="112"/>
      <c r="T194" s="61" t="s">
        <v>626</v>
      </c>
      <c r="U194" s="97"/>
    </row>
    <row r="195" s="66" customFormat="1" ht="173.25" spans="1:21">
      <c r="A195" s="61">
        <v>173</v>
      </c>
      <c r="B195" s="61" t="s">
        <v>753</v>
      </c>
      <c r="C195" s="61" t="s">
        <v>754</v>
      </c>
      <c r="D195" s="61" t="s">
        <v>646</v>
      </c>
      <c r="E195" s="61" t="s">
        <v>652</v>
      </c>
      <c r="F195" s="90" t="s">
        <v>119</v>
      </c>
      <c r="G195" s="61" t="s">
        <v>755</v>
      </c>
      <c r="H195" s="96" t="s">
        <v>756</v>
      </c>
      <c r="I195" s="112">
        <f>SUM(J195,R195,S195)</f>
        <v>460</v>
      </c>
      <c r="J195" s="112">
        <f>SUM(K195:Q195)</f>
        <v>460</v>
      </c>
      <c r="K195" s="112">
        <v>460</v>
      </c>
      <c r="L195" s="112"/>
      <c r="M195" s="112"/>
      <c r="N195" s="112"/>
      <c r="O195" s="112"/>
      <c r="P195" s="112"/>
      <c r="Q195" s="112"/>
      <c r="R195" s="112"/>
      <c r="S195" s="112"/>
      <c r="T195" s="61" t="s">
        <v>626</v>
      </c>
      <c r="U195" s="97"/>
    </row>
    <row r="196" s="67" customFormat="1" ht="173.25" spans="1:21">
      <c r="A196" s="61">
        <v>174</v>
      </c>
      <c r="B196" s="61" t="s">
        <v>757</v>
      </c>
      <c r="C196" s="61" t="s">
        <v>758</v>
      </c>
      <c r="D196" s="61" t="s">
        <v>646</v>
      </c>
      <c r="E196" s="61" t="s">
        <v>652</v>
      </c>
      <c r="F196" s="90" t="s">
        <v>103</v>
      </c>
      <c r="G196" s="61" t="s">
        <v>759</v>
      </c>
      <c r="H196" s="96" t="s">
        <v>760</v>
      </c>
      <c r="I196" s="112">
        <f>SUM(J196,R196,S196)</f>
        <v>280</v>
      </c>
      <c r="J196" s="112">
        <f>SUM(K196:Q196)</f>
        <v>280</v>
      </c>
      <c r="K196" s="112">
        <v>280</v>
      </c>
      <c r="L196" s="112"/>
      <c r="M196" s="112"/>
      <c r="N196" s="112"/>
      <c r="O196" s="112"/>
      <c r="P196" s="112"/>
      <c r="Q196" s="112"/>
      <c r="R196" s="112"/>
      <c r="S196" s="112"/>
      <c r="T196" s="61" t="s">
        <v>626</v>
      </c>
      <c r="U196" s="97"/>
    </row>
    <row r="197" s="67" customFormat="1" ht="173.25" spans="1:21">
      <c r="A197" s="61">
        <v>175</v>
      </c>
      <c r="B197" s="61" t="s">
        <v>761</v>
      </c>
      <c r="C197" s="61" t="s">
        <v>762</v>
      </c>
      <c r="D197" s="61" t="s">
        <v>646</v>
      </c>
      <c r="E197" s="61" t="s">
        <v>652</v>
      </c>
      <c r="F197" s="90" t="s">
        <v>174</v>
      </c>
      <c r="G197" s="61" t="s">
        <v>763</v>
      </c>
      <c r="H197" s="91" t="s">
        <v>764</v>
      </c>
      <c r="I197" s="112">
        <f>SUM(J197,R197,S197)</f>
        <v>518</v>
      </c>
      <c r="J197" s="112">
        <f>SUM(K197:Q197)</f>
        <v>518</v>
      </c>
      <c r="K197" s="112">
        <v>518</v>
      </c>
      <c r="L197" s="112"/>
      <c r="M197" s="112"/>
      <c r="N197" s="112"/>
      <c r="O197" s="112"/>
      <c r="P197" s="112"/>
      <c r="Q197" s="112"/>
      <c r="R197" s="112"/>
      <c r="S197" s="112"/>
      <c r="T197" s="61" t="s">
        <v>626</v>
      </c>
      <c r="U197" s="97"/>
    </row>
    <row r="198" s="67" customFormat="1" ht="173.25" spans="1:21">
      <c r="A198" s="61">
        <v>176</v>
      </c>
      <c r="B198" s="61" t="s">
        <v>765</v>
      </c>
      <c r="C198" s="113" t="s">
        <v>766</v>
      </c>
      <c r="D198" s="61" t="s">
        <v>646</v>
      </c>
      <c r="E198" s="113" t="s">
        <v>652</v>
      </c>
      <c r="F198" s="145" t="s">
        <v>103</v>
      </c>
      <c r="G198" s="97" t="s">
        <v>767</v>
      </c>
      <c r="H198" s="96" t="s">
        <v>768</v>
      </c>
      <c r="I198" s="112">
        <f>SUM(J198,R198,S198)</f>
        <v>980</v>
      </c>
      <c r="J198" s="112">
        <f>SUM(K198:Q198)</f>
        <v>980</v>
      </c>
      <c r="K198" s="112"/>
      <c r="L198" s="112">
        <v>980</v>
      </c>
      <c r="M198" s="112"/>
      <c r="N198" s="112"/>
      <c r="O198" s="112"/>
      <c r="P198" s="112"/>
      <c r="Q198" s="112"/>
      <c r="R198" s="112"/>
      <c r="S198" s="112"/>
      <c r="T198" s="97" t="s">
        <v>626</v>
      </c>
      <c r="U198" s="97"/>
    </row>
    <row r="199" s="67" customFormat="1" ht="67" customHeight="1" spans="1:21">
      <c r="A199" s="61">
        <v>177</v>
      </c>
      <c r="B199" s="61" t="s">
        <v>769</v>
      </c>
      <c r="C199" s="113" t="s">
        <v>770</v>
      </c>
      <c r="D199" s="61" t="s">
        <v>646</v>
      </c>
      <c r="E199" s="113" t="s">
        <v>652</v>
      </c>
      <c r="F199" s="145" t="s">
        <v>149</v>
      </c>
      <c r="G199" s="97" t="s">
        <v>771</v>
      </c>
      <c r="H199" s="96" t="s">
        <v>772</v>
      </c>
      <c r="I199" s="112">
        <v>377</v>
      </c>
      <c r="J199" s="112">
        <v>377</v>
      </c>
      <c r="K199" s="112"/>
      <c r="L199" s="112">
        <v>377</v>
      </c>
      <c r="M199" s="112"/>
      <c r="N199" s="112"/>
      <c r="O199" s="112"/>
      <c r="P199" s="112"/>
      <c r="Q199" s="112"/>
      <c r="R199" s="112"/>
      <c r="S199" s="112"/>
      <c r="T199" s="97" t="s">
        <v>626</v>
      </c>
      <c r="U199" s="97"/>
    </row>
    <row r="200" s="67" customFormat="1" ht="173.25" spans="1:21">
      <c r="A200" s="61">
        <v>178</v>
      </c>
      <c r="B200" s="61" t="s">
        <v>773</v>
      </c>
      <c r="C200" s="61" t="s">
        <v>774</v>
      </c>
      <c r="D200" s="61" t="s">
        <v>646</v>
      </c>
      <c r="E200" s="61" t="s">
        <v>652</v>
      </c>
      <c r="F200" s="90" t="s">
        <v>134</v>
      </c>
      <c r="G200" s="61" t="s">
        <v>775</v>
      </c>
      <c r="H200" s="91" t="s">
        <v>776</v>
      </c>
      <c r="I200" s="112">
        <f>SUM(J200,R200,S200)</f>
        <v>450</v>
      </c>
      <c r="J200" s="112">
        <f>SUM(K200:Q200)</f>
        <v>450</v>
      </c>
      <c r="K200" s="112">
        <v>450</v>
      </c>
      <c r="L200" s="112"/>
      <c r="M200" s="112"/>
      <c r="N200" s="112"/>
      <c r="O200" s="112"/>
      <c r="P200" s="112"/>
      <c r="Q200" s="112"/>
      <c r="R200" s="112"/>
      <c r="S200" s="112"/>
      <c r="T200" s="61" t="s">
        <v>626</v>
      </c>
      <c r="U200" s="97"/>
    </row>
    <row r="201" s="67" customFormat="1" ht="173.25" spans="1:21">
      <c r="A201" s="61">
        <v>179</v>
      </c>
      <c r="B201" s="61" t="s">
        <v>777</v>
      </c>
      <c r="C201" s="61" t="s">
        <v>778</v>
      </c>
      <c r="D201" s="61" t="s">
        <v>646</v>
      </c>
      <c r="E201" s="61" t="s">
        <v>652</v>
      </c>
      <c r="F201" s="90" t="s">
        <v>109</v>
      </c>
      <c r="G201" s="61" t="s">
        <v>779</v>
      </c>
      <c r="H201" s="91" t="s">
        <v>780</v>
      </c>
      <c r="I201" s="112">
        <f>SUM(J201,R201,S201)</f>
        <v>470</v>
      </c>
      <c r="J201" s="112">
        <f>SUM(K201:Q201)</f>
        <v>470</v>
      </c>
      <c r="K201" s="112">
        <v>470</v>
      </c>
      <c r="L201" s="112"/>
      <c r="M201" s="112"/>
      <c r="N201" s="112"/>
      <c r="O201" s="112"/>
      <c r="P201" s="112"/>
      <c r="Q201" s="112"/>
      <c r="R201" s="112"/>
      <c r="S201" s="112"/>
      <c r="T201" s="61" t="s">
        <v>626</v>
      </c>
      <c r="U201" s="97"/>
    </row>
    <row r="202" s="67" customFormat="1" ht="173.25" spans="1:21">
      <c r="A202" s="61">
        <v>180</v>
      </c>
      <c r="B202" s="61" t="s">
        <v>781</v>
      </c>
      <c r="C202" s="61" t="s">
        <v>782</v>
      </c>
      <c r="D202" s="61" t="s">
        <v>646</v>
      </c>
      <c r="E202" s="61" t="s">
        <v>652</v>
      </c>
      <c r="F202" s="90" t="s">
        <v>124</v>
      </c>
      <c r="G202" s="61" t="s">
        <v>783</v>
      </c>
      <c r="H202" s="96" t="s">
        <v>784</v>
      </c>
      <c r="I202" s="112">
        <v>100</v>
      </c>
      <c r="J202" s="112">
        <v>100</v>
      </c>
      <c r="K202" s="112">
        <v>100</v>
      </c>
      <c r="L202" s="112"/>
      <c r="M202" s="112"/>
      <c r="N202" s="112"/>
      <c r="O202" s="112"/>
      <c r="P202" s="112"/>
      <c r="Q202" s="112"/>
      <c r="R202" s="112"/>
      <c r="S202" s="113"/>
      <c r="T202" s="96" t="s">
        <v>626</v>
      </c>
      <c r="U202" s="97"/>
    </row>
    <row r="203" s="67" customFormat="1" ht="173.25" spans="1:21">
      <c r="A203" s="61">
        <v>181</v>
      </c>
      <c r="B203" s="61" t="s">
        <v>785</v>
      </c>
      <c r="C203" s="61" t="s">
        <v>786</v>
      </c>
      <c r="D203" s="61" t="s">
        <v>646</v>
      </c>
      <c r="E203" s="61" t="s">
        <v>652</v>
      </c>
      <c r="F203" s="90" t="s">
        <v>149</v>
      </c>
      <c r="G203" s="61" t="s">
        <v>787</v>
      </c>
      <c r="H203" s="96" t="s">
        <v>788</v>
      </c>
      <c r="I203" s="112">
        <v>100</v>
      </c>
      <c r="J203" s="112">
        <v>100</v>
      </c>
      <c r="K203" s="112"/>
      <c r="L203" s="112">
        <v>100</v>
      </c>
      <c r="M203" s="112"/>
      <c r="N203" s="112"/>
      <c r="O203" s="112"/>
      <c r="P203" s="112"/>
      <c r="Q203" s="112"/>
      <c r="R203" s="112"/>
      <c r="S203" s="113"/>
      <c r="T203" s="96" t="s">
        <v>626</v>
      </c>
      <c r="U203" s="97"/>
    </row>
    <row r="204" s="67" customFormat="1" ht="173.25" spans="1:21">
      <c r="A204" s="61">
        <v>182</v>
      </c>
      <c r="B204" s="61" t="s">
        <v>789</v>
      </c>
      <c r="C204" s="61" t="s">
        <v>790</v>
      </c>
      <c r="D204" s="61" t="s">
        <v>646</v>
      </c>
      <c r="E204" s="61" t="s">
        <v>652</v>
      </c>
      <c r="F204" s="61" t="s">
        <v>103</v>
      </c>
      <c r="G204" s="61" t="s">
        <v>791</v>
      </c>
      <c r="H204" s="96" t="s">
        <v>792</v>
      </c>
      <c r="I204" s="112">
        <v>280</v>
      </c>
      <c r="J204" s="112">
        <v>280</v>
      </c>
      <c r="K204" s="112"/>
      <c r="L204" s="112">
        <v>280</v>
      </c>
      <c r="M204" s="112"/>
      <c r="N204" s="112"/>
      <c r="O204" s="112"/>
      <c r="P204" s="112"/>
      <c r="Q204" s="112"/>
      <c r="R204" s="112"/>
      <c r="S204" s="113"/>
      <c r="T204" s="96" t="s">
        <v>626</v>
      </c>
      <c r="U204" s="97"/>
    </row>
    <row r="205" s="67" customFormat="1" ht="173.25" spans="1:21">
      <c r="A205" s="61">
        <v>183</v>
      </c>
      <c r="B205" s="61" t="s">
        <v>793</v>
      </c>
      <c r="C205" s="61" t="s">
        <v>794</v>
      </c>
      <c r="D205" s="61" t="s">
        <v>646</v>
      </c>
      <c r="E205" s="61" t="s">
        <v>652</v>
      </c>
      <c r="F205" s="90" t="s">
        <v>134</v>
      </c>
      <c r="G205" s="90" t="s">
        <v>134</v>
      </c>
      <c r="H205" s="96" t="s">
        <v>795</v>
      </c>
      <c r="I205" s="112">
        <v>320</v>
      </c>
      <c r="J205" s="112">
        <v>320</v>
      </c>
      <c r="K205" s="112"/>
      <c r="L205" s="112"/>
      <c r="M205" s="112"/>
      <c r="N205" s="112"/>
      <c r="O205" s="112">
        <v>320</v>
      </c>
      <c r="P205" s="112"/>
      <c r="Q205" s="112"/>
      <c r="R205" s="112"/>
      <c r="S205" s="113"/>
      <c r="T205" s="97" t="s">
        <v>136</v>
      </c>
      <c r="U205" s="97"/>
    </row>
    <row r="206" s="67" customFormat="1" ht="173.25" spans="1:21">
      <c r="A206" s="61">
        <v>184</v>
      </c>
      <c r="B206" s="61" t="s">
        <v>796</v>
      </c>
      <c r="C206" s="61" t="s">
        <v>797</v>
      </c>
      <c r="D206" s="61" t="s">
        <v>646</v>
      </c>
      <c r="E206" s="61" t="s">
        <v>652</v>
      </c>
      <c r="F206" s="90" t="s">
        <v>144</v>
      </c>
      <c r="G206" s="61" t="s">
        <v>425</v>
      </c>
      <c r="H206" s="96" t="s">
        <v>798</v>
      </c>
      <c r="I206" s="112">
        <f>SUM(J206,R206,S206)</f>
        <v>280</v>
      </c>
      <c r="J206" s="112">
        <f>SUM(K206:Q206)</f>
        <v>280</v>
      </c>
      <c r="K206" s="112">
        <v>280</v>
      </c>
      <c r="L206" s="112"/>
      <c r="M206" s="112"/>
      <c r="N206" s="112"/>
      <c r="O206" s="112"/>
      <c r="P206" s="112"/>
      <c r="Q206" s="112"/>
      <c r="R206" s="112"/>
      <c r="S206" s="113"/>
      <c r="T206" s="97" t="s">
        <v>626</v>
      </c>
      <c r="U206" s="97"/>
    </row>
    <row r="207" s="129" customFormat="1" ht="24" customHeight="1" spans="1:21">
      <c r="A207" s="165" t="s">
        <v>189</v>
      </c>
      <c r="B207" s="172" t="s">
        <v>799</v>
      </c>
      <c r="C207" s="173"/>
      <c r="D207" s="173"/>
      <c r="E207" s="174"/>
      <c r="F207" s="175"/>
      <c r="G207" s="165"/>
      <c r="H207" s="187">
        <v>8</v>
      </c>
      <c r="I207" s="178">
        <f>SUM(I208:I215)</f>
        <v>3207</v>
      </c>
      <c r="J207" s="178">
        <f>SUM(J208:J215)</f>
        <v>3177</v>
      </c>
      <c r="K207" s="178">
        <f>SUM(K208:K215)</f>
        <v>0</v>
      </c>
      <c r="L207" s="178">
        <f>SUM(L208:L215)</f>
        <v>0</v>
      </c>
      <c r="M207" s="178">
        <f>SUM(M208:M215)</f>
        <v>3177</v>
      </c>
      <c r="N207" s="178"/>
      <c r="O207" s="178">
        <f>SUM(O208:O213)</f>
        <v>0</v>
      </c>
      <c r="P207" s="178">
        <f>SUM(P208:P213)</f>
        <v>0</v>
      </c>
      <c r="Q207" s="178">
        <f>SUM(Q208:Q213)</f>
        <v>0</v>
      </c>
      <c r="R207" s="178">
        <f>SUM(R208:R213)</f>
        <v>0</v>
      </c>
      <c r="S207" s="178">
        <f>SUM(S208:S213)</f>
        <v>0</v>
      </c>
      <c r="T207" s="178"/>
      <c r="U207" s="178"/>
    </row>
    <row r="208" s="66" customFormat="1" ht="173.25" spans="1:21">
      <c r="A208" s="61">
        <v>185</v>
      </c>
      <c r="B208" s="61" t="s">
        <v>800</v>
      </c>
      <c r="C208" s="61" t="s">
        <v>801</v>
      </c>
      <c r="D208" s="61" t="s">
        <v>646</v>
      </c>
      <c r="E208" s="61" t="s">
        <v>652</v>
      </c>
      <c r="F208" s="90" t="s">
        <v>802</v>
      </c>
      <c r="G208" s="61" t="s">
        <v>802</v>
      </c>
      <c r="H208" s="96" t="s">
        <v>803</v>
      </c>
      <c r="I208" s="112">
        <f>SUM(J208,R208,S208)</f>
        <v>370</v>
      </c>
      <c r="J208" s="112">
        <f>SUM(K208:Q208)</f>
        <v>370</v>
      </c>
      <c r="K208" s="112"/>
      <c r="L208" s="112"/>
      <c r="M208" s="112">
        <v>370</v>
      </c>
      <c r="N208" s="112"/>
      <c r="O208" s="112"/>
      <c r="P208" s="112"/>
      <c r="Q208" s="112"/>
      <c r="R208" s="112"/>
      <c r="S208" s="112"/>
      <c r="T208" s="61" t="s">
        <v>804</v>
      </c>
      <c r="U208" s="97"/>
    </row>
    <row r="209" s="66" customFormat="1" ht="173.25" spans="1:21">
      <c r="A209" s="61">
        <v>186</v>
      </c>
      <c r="B209" s="61" t="s">
        <v>805</v>
      </c>
      <c r="C209" s="61" t="s">
        <v>806</v>
      </c>
      <c r="D209" s="61" t="s">
        <v>646</v>
      </c>
      <c r="E209" s="61" t="s">
        <v>652</v>
      </c>
      <c r="F209" s="90" t="s">
        <v>109</v>
      </c>
      <c r="G209" s="61" t="s">
        <v>807</v>
      </c>
      <c r="H209" s="96" t="s">
        <v>808</v>
      </c>
      <c r="I209" s="112">
        <f>SUM(J209,R209,S209)</f>
        <v>360</v>
      </c>
      <c r="J209" s="112">
        <f>SUM(K209:Q209)</f>
        <v>360</v>
      </c>
      <c r="K209" s="112"/>
      <c r="L209" s="112"/>
      <c r="M209" s="112">
        <v>360</v>
      </c>
      <c r="N209" s="112"/>
      <c r="O209" s="112"/>
      <c r="P209" s="112"/>
      <c r="Q209" s="112"/>
      <c r="R209" s="112"/>
      <c r="S209" s="112"/>
      <c r="T209" s="61" t="s">
        <v>804</v>
      </c>
      <c r="U209" s="97"/>
    </row>
    <row r="210" s="67" customFormat="1" ht="173.25" spans="1:21">
      <c r="A210" s="61">
        <v>187</v>
      </c>
      <c r="B210" s="61" t="s">
        <v>809</v>
      </c>
      <c r="C210" s="61" t="s">
        <v>810</v>
      </c>
      <c r="D210" s="61" t="s">
        <v>646</v>
      </c>
      <c r="E210" s="61" t="s">
        <v>652</v>
      </c>
      <c r="F210" s="90" t="s">
        <v>119</v>
      </c>
      <c r="G210" s="61" t="s">
        <v>811</v>
      </c>
      <c r="H210" s="96" t="s">
        <v>812</v>
      </c>
      <c r="I210" s="112">
        <v>395</v>
      </c>
      <c r="J210" s="112">
        <f>SUM(K210:Q210)</f>
        <v>365</v>
      </c>
      <c r="K210" s="112"/>
      <c r="L210" s="112"/>
      <c r="M210" s="112">
        <v>365</v>
      </c>
      <c r="N210" s="112"/>
      <c r="O210" s="112"/>
      <c r="P210" s="112"/>
      <c r="Q210" s="112"/>
      <c r="R210" s="112"/>
      <c r="S210" s="112"/>
      <c r="T210" s="61" t="s">
        <v>804</v>
      </c>
      <c r="U210" s="97"/>
    </row>
    <row r="211" s="66" customFormat="1" ht="173.25" spans="1:21">
      <c r="A211" s="61">
        <v>188</v>
      </c>
      <c r="B211" s="61" t="s">
        <v>813</v>
      </c>
      <c r="C211" s="61" t="s">
        <v>814</v>
      </c>
      <c r="D211" s="61" t="s">
        <v>646</v>
      </c>
      <c r="E211" s="61" t="s">
        <v>652</v>
      </c>
      <c r="F211" s="90" t="s">
        <v>144</v>
      </c>
      <c r="G211" s="61" t="s">
        <v>815</v>
      </c>
      <c r="H211" s="96" t="s">
        <v>816</v>
      </c>
      <c r="I211" s="112">
        <f>SUM(J211,R211,S211)</f>
        <v>365</v>
      </c>
      <c r="J211" s="112">
        <f>SUM(K211:Q211)</f>
        <v>365</v>
      </c>
      <c r="K211" s="112"/>
      <c r="L211" s="112"/>
      <c r="M211" s="112">
        <v>365</v>
      </c>
      <c r="N211" s="112"/>
      <c r="O211" s="112"/>
      <c r="P211" s="112"/>
      <c r="Q211" s="112"/>
      <c r="R211" s="112"/>
      <c r="S211" s="112"/>
      <c r="T211" s="97" t="s">
        <v>804</v>
      </c>
      <c r="U211" s="97"/>
    </row>
    <row r="212" s="66" customFormat="1" ht="173.25" spans="1:21">
      <c r="A212" s="61">
        <v>189</v>
      </c>
      <c r="B212" s="61" t="s">
        <v>817</v>
      </c>
      <c r="C212" s="61" t="s">
        <v>818</v>
      </c>
      <c r="D212" s="61" t="s">
        <v>646</v>
      </c>
      <c r="E212" s="61" t="s">
        <v>652</v>
      </c>
      <c r="F212" s="90" t="s">
        <v>174</v>
      </c>
      <c r="G212" s="61" t="s">
        <v>174</v>
      </c>
      <c r="H212" s="96" t="s">
        <v>819</v>
      </c>
      <c r="I212" s="112">
        <f>SUM(J212,R212,S212)</f>
        <v>336</v>
      </c>
      <c r="J212" s="112">
        <f>SUM(K212:Q212)</f>
        <v>336</v>
      </c>
      <c r="K212" s="112"/>
      <c r="L212" s="112"/>
      <c r="M212" s="112">
        <v>336</v>
      </c>
      <c r="N212" s="112"/>
      <c r="O212" s="112"/>
      <c r="P212" s="112"/>
      <c r="Q212" s="112"/>
      <c r="R212" s="112"/>
      <c r="S212" s="112"/>
      <c r="T212" s="61" t="s">
        <v>804</v>
      </c>
      <c r="U212" s="97"/>
    </row>
    <row r="213" s="67" customFormat="1" ht="173.25" spans="1:21">
      <c r="A213" s="61">
        <v>190</v>
      </c>
      <c r="B213" s="61" t="s">
        <v>820</v>
      </c>
      <c r="C213" s="61" t="s">
        <v>821</v>
      </c>
      <c r="D213" s="61" t="s">
        <v>646</v>
      </c>
      <c r="E213" s="61" t="s">
        <v>652</v>
      </c>
      <c r="F213" s="90" t="s">
        <v>198</v>
      </c>
      <c r="G213" s="61" t="s">
        <v>822</v>
      </c>
      <c r="H213" s="96" t="s">
        <v>823</v>
      </c>
      <c r="I213" s="112">
        <v>368</v>
      </c>
      <c r="J213" s="112">
        <v>368</v>
      </c>
      <c r="K213" s="112"/>
      <c r="L213" s="112"/>
      <c r="M213" s="112">
        <v>368</v>
      </c>
      <c r="N213" s="112"/>
      <c r="O213" s="112"/>
      <c r="P213" s="112"/>
      <c r="Q213" s="112"/>
      <c r="R213" s="112"/>
      <c r="S213" s="112"/>
      <c r="T213" s="61" t="s">
        <v>804</v>
      </c>
      <c r="U213" s="97"/>
    </row>
    <row r="214" s="67" customFormat="1" ht="173.25" spans="1:21">
      <c r="A214" s="61">
        <v>191</v>
      </c>
      <c r="B214" s="61" t="s">
        <v>824</v>
      </c>
      <c r="C214" s="61" t="s">
        <v>825</v>
      </c>
      <c r="D214" s="61" t="s">
        <v>646</v>
      </c>
      <c r="E214" s="61" t="s">
        <v>652</v>
      </c>
      <c r="F214" s="90" t="s">
        <v>198</v>
      </c>
      <c r="G214" s="61" t="s">
        <v>826</v>
      </c>
      <c r="H214" s="96" t="s">
        <v>827</v>
      </c>
      <c r="I214" s="112">
        <v>365</v>
      </c>
      <c r="J214" s="112">
        <v>365</v>
      </c>
      <c r="K214" s="112"/>
      <c r="L214" s="112"/>
      <c r="M214" s="112">
        <v>365</v>
      </c>
      <c r="N214" s="112"/>
      <c r="O214" s="112"/>
      <c r="P214" s="112"/>
      <c r="Q214" s="112"/>
      <c r="R214" s="112"/>
      <c r="S214" s="112"/>
      <c r="T214" s="61" t="s">
        <v>804</v>
      </c>
      <c r="U214" s="97"/>
    </row>
    <row r="215" s="67" customFormat="1" ht="173.25" spans="1:21">
      <c r="A215" s="61">
        <v>192</v>
      </c>
      <c r="B215" s="61" t="s">
        <v>828</v>
      </c>
      <c r="C215" s="61" t="s">
        <v>829</v>
      </c>
      <c r="D215" s="61" t="s">
        <v>646</v>
      </c>
      <c r="E215" s="61" t="s">
        <v>652</v>
      </c>
      <c r="F215" s="90" t="s">
        <v>198</v>
      </c>
      <c r="G215" s="61" t="s">
        <v>198</v>
      </c>
      <c r="H215" s="96" t="s">
        <v>830</v>
      </c>
      <c r="I215" s="112">
        <v>648</v>
      </c>
      <c r="J215" s="112">
        <v>648</v>
      </c>
      <c r="K215" s="112"/>
      <c r="L215" s="112"/>
      <c r="M215" s="112">
        <v>648</v>
      </c>
      <c r="N215" s="112"/>
      <c r="O215" s="112"/>
      <c r="P215" s="112"/>
      <c r="Q215" s="112"/>
      <c r="R215" s="112"/>
      <c r="S215" s="112"/>
      <c r="T215" s="61" t="s">
        <v>804</v>
      </c>
      <c r="U215" s="97"/>
    </row>
    <row r="216" s="129" customFormat="1" ht="24" customHeight="1" spans="1:21">
      <c r="A216" s="165" t="s">
        <v>218</v>
      </c>
      <c r="B216" s="172" t="s">
        <v>831</v>
      </c>
      <c r="C216" s="173"/>
      <c r="D216" s="173"/>
      <c r="E216" s="174"/>
      <c r="F216" s="175"/>
      <c r="G216" s="165"/>
      <c r="H216" s="187">
        <v>1</v>
      </c>
      <c r="I216" s="178">
        <f t="shared" ref="I216:S216" si="19">SUM(I217:I217)</f>
        <v>300</v>
      </c>
      <c r="J216" s="178">
        <f t="shared" si="19"/>
        <v>300</v>
      </c>
      <c r="K216" s="178">
        <f t="shared" si="19"/>
        <v>0</v>
      </c>
      <c r="L216" s="178">
        <f t="shared" si="19"/>
        <v>300</v>
      </c>
      <c r="M216" s="178">
        <f t="shared" si="19"/>
        <v>0</v>
      </c>
      <c r="N216" s="178">
        <f t="shared" si="19"/>
        <v>0</v>
      </c>
      <c r="O216" s="178">
        <f t="shared" si="19"/>
        <v>0</v>
      </c>
      <c r="P216" s="178">
        <f t="shared" si="19"/>
        <v>0</v>
      </c>
      <c r="Q216" s="178">
        <f t="shared" si="19"/>
        <v>0</v>
      </c>
      <c r="R216" s="178">
        <f t="shared" si="19"/>
        <v>0</v>
      </c>
      <c r="S216" s="178">
        <f t="shared" si="19"/>
        <v>0</v>
      </c>
      <c r="T216" s="178"/>
      <c r="U216" s="178"/>
    </row>
    <row r="217" s="66" customFormat="1" ht="78.75" spans="1:21">
      <c r="A217" s="61">
        <v>193</v>
      </c>
      <c r="B217" s="61" t="s">
        <v>832</v>
      </c>
      <c r="C217" s="113" t="s">
        <v>833</v>
      </c>
      <c r="D217" s="61" t="s">
        <v>646</v>
      </c>
      <c r="E217" s="61" t="s">
        <v>834</v>
      </c>
      <c r="F217" s="90" t="s">
        <v>106</v>
      </c>
      <c r="G217" s="113" t="s">
        <v>548</v>
      </c>
      <c r="H217" s="152" t="s">
        <v>835</v>
      </c>
      <c r="I217" s="120">
        <v>300</v>
      </c>
      <c r="J217" s="120">
        <v>300</v>
      </c>
      <c r="K217" s="120"/>
      <c r="L217" s="120">
        <v>300</v>
      </c>
      <c r="M217" s="112"/>
      <c r="N217" s="112"/>
      <c r="O217" s="112"/>
      <c r="P217" s="112"/>
      <c r="Q217" s="112"/>
      <c r="R217" s="112"/>
      <c r="S217" s="112"/>
      <c r="T217" s="61" t="s">
        <v>106</v>
      </c>
      <c r="U217" s="97"/>
    </row>
    <row r="218" s="129" customFormat="1" ht="33" customHeight="1" spans="1:21">
      <c r="A218" s="165" t="s">
        <v>836</v>
      </c>
      <c r="B218" s="172" t="s">
        <v>837</v>
      </c>
      <c r="C218" s="173"/>
      <c r="D218" s="173"/>
      <c r="E218" s="174"/>
      <c r="F218" s="165"/>
      <c r="G218" s="165"/>
      <c r="H218" s="168">
        <v>1</v>
      </c>
      <c r="I218" s="165">
        <f>SUM(I219)</f>
        <v>2156.2</v>
      </c>
      <c r="J218" s="165">
        <f>SUM(K218:Q218)</f>
        <v>2156.2</v>
      </c>
      <c r="K218" s="165">
        <f>SUM(K219:K219)</f>
        <v>2156.2</v>
      </c>
      <c r="L218" s="165"/>
      <c r="M218" s="165">
        <f>SUM(M219)</f>
        <v>0</v>
      </c>
      <c r="N218" s="165"/>
      <c r="O218" s="176">
        <f>SUM(O219)</f>
        <v>0</v>
      </c>
      <c r="P218" s="177">
        <f>SUM(P219)</f>
        <v>0</v>
      </c>
      <c r="Q218" s="165">
        <f>SUM(Q219)</f>
        <v>0</v>
      </c>
      <c r="R218" s="178">
        <f>SUM(R219)</f>
        <v>0</v>
      </c>
      <c r="S218" s="178">
        <f>SUM(S219)</f>
        <v>0</v>
      </c>
      <c r="T218" s="178"/>
      <c r="U218" s="178"/>
    </row>
    <row r="219" s="66" customFormat="1" ht="110.25" spans="1:21">
      <c r="A219" s="61">
        <v>194</v>
      </c>
      <c r="B219" s="61" t="s">
        <v>838</v>
      </c>
      <c r="C219" s="61" t="s">
        <v>839</v>
      </c>
      <c r="D219" s="61" t="s">
        <v>837</v>
      </c>
      <c r="E219" s="61" t="s">
        <v>840</v>
      </c>
      <c r="F219" s="90" t="s">
        <v>841</v>
      </c>
      <c r="G219" s="61" t="s">
        <v>842</v>
      </c>
      <c r="H219" s="91" t="s">
        <v>843</v>
      </c>
      <c r="I219" s="112">
        <f>SUM(J219,R219,S219)</f>
        <v>2156.2</v>
      </c>
      <c r="J219" s="112">
        <f>SUM(K219:Q219)</f>
        <v>2156.2</v>
      </c>
      <c r="K219" s="112">
        <v>2156.2</v>
      </c>
      <c r="L219" s="112"/>
      <c r="M219" s="112"/>
      <c r="N219" s="112"/>
      <c r="O219" s="112"/>
      <c r="P219" s="112"/>
      <c r="Q219" s="112"/>
      <c r="R219" s="112"/>
      <c r="S219" s="112"/>
      <c r="T219" s="61" t="s">
        <v>841</v>
      </c>
      <c r="U219" s="97"/>
    </row>
    <row r="220" s="129" customFormat="1" ht="33" customHeight="1" spans="1:21">
      <c r="A220" s="165" t="s">
        <v>844</v>
      </c>
      <c r="B220" s="172" t="s">
        <v>845</v>
      </c>
      <c r="C220" s="173"/>
      <c r="D220" s="173"/>
      <c r="E220" s="174"/>
      <c r="F220" s="165"/>
      <c r="G220" s="165"/>
      <c r="H220" s="168">
        <v>3</v>
      </c>
      <c r="I220" s="165">
        <f>SUM(I221:I223)</f>
        <v>11400</v>
      </c>
      <c r="J220" s="165">
        <f t="shared" ref="J220:S220" si="20">SUM(J221:J223)</f>
        <v>11400</v>
      </c>
      <c r="K220" s="165">
        <f t="shared" si="20"/>
        <v>2700</v>
      </c>
      <c r="L220" s="165">
        <f t="shared" si="20"/>
        <v>8700</v>
      </c>
      <c r="M220" s="165">
        <f t="shared" si="20"/>
        <v>0</v>
      </c>
      <c r="N220" s="165">
        <f t="shared" si="20"/>
        <v>0</v>
      </c>
      <c r="O220" s="165">
        <f t="shared" si="20"/>
        <v>0</v>
      </c>
      <c r="P220" s="165">
        <f t="shared" si="20"/>
        <v>0</v>
      </c>
      <c r="Q220" s="165">
        <f t="shared" si="20"/>
        <v>0</v>
      </c>
      <c r="R220" s="165">
        <f t="shared" si="20"/>
        <v>0</v>
      </c>
      <c r="S220" s="165">
        <f t="shared" si="20"/>
        <v>0</v>
      </c>
      <c r="T220" s="178"/>
      <c r="U220" s="178"/>
    </row>
    <row r="221" s="158" customFormat="1" ht="91" customHeight="1" spans="1:21">
      <c r="A221" s="61">
        <v>195</v>
      </c>
      <c r="B221" s="61" t="s">
        <v>846</v>
      </c>
      <c r="C221" s="61" t="s">
        <v>847</v>
      </c>
      <c r="D221" s="61" t="s">
        <v>845</v>
      </c>
      <c r="E221" s="61" t="s">
        <v>834</v>
      </c>
      <c r="F221" s="61" t="s">
        <v>848</v>
      </c>
      <c r="G221" s="61" t="s">
        <v>849</v>
      </c>
      <c r="H221" s="61" t="s">
        <v>850</v>
      </c>
      <c r="I221" s="61">
        <v>4500</v>
      </c>
      <c r="J221" s="61">
        <v>4500</v>
      </c>
      <c r="K221" s="61"/>
      <c r="L221" s="61">
        <v>4500</v>
      </c>
      <c r="M221" s="61"/>
      <c r="N221" s="61"/>
      <c r="O221" s="61"/>
      <c r="P221" s="61"/>
      <c r="Q221" s="61"/>
      <c r="R221" s="61"/>
      <c r="S221" s="61"/>
      <c r="T221" s="61" t="s">
        <v>106</v>
      </c>
      <c r="U221" s="61"/>
    </row>
    <row r="222" s="158" customFormat="1" ht="78.75" spans="1:21">
      <c r="A222" s="61">
        <v>196</v>
      </c>
      <c r="B222" s="61" t="s">
        <v>851</v>
      </c>
      <c r="C222" s="61" t="s">
        <v>852</v>
      </c>
      <c r="D222" s="61" t="s">
        <v>845</v>
      </c>
      <c r="E222" s="61" t="s">
        <v>834</v>
      </c>
      <c r="F222" s="61" t="s">
        <v>848</v>
      </c>
      <c r="G222" s="61" t="s">
        <v>114</v>
      </c>
      <c r="H222" s="61" t="s">
        <v>853</v>
      </c>
      <c r="I222" s="61">
        <v>4200</v>
      </c>
      <c r="J222" s="61">
        <v>4200</v>
      </c>
      <c r="K222" s="61"/>
      <c r="L222" s="61">
        <v>4200</v>
      </c>
      <c r="M222" s="61"/>
      <c r="N222" s="61"/>
      <c r="O222" s="61"/>
      <c r="P222" s="61"/>
      <c r="Q222" s="61"/>
      <c r="R222" s="61"/>
      <c r="S222" s="61"/>
      <c r="T222" s="61" t="s">
        <v>106</v>
      </c>
      <c r="U222" s="61"/>
    </row>
    <row r="223" s="66" customFormat="1" ht="110.25" spans="1:21">
      <c r="A223" s="61">
        <v>197</v>
      </c>
      <c r="B223" s="61" t="s">
        <v>854</v>
      </c>
      <c r="C223" s="61" t="s">
        <v>855</v>
      </c>
      <c r="D223" s="61" t="s">
        <v>845</v>
      </c>
      <c r="E223" s="61" t="s">
        <v>856</v>
      </c>
      <c r="F223" s="90" t="s">
        <v>857</v>
      </c>
      <c r="G223" s="61" t="s">
        <v>33</v>
      </c>
      <c r="H223" s="91" t="s">
        <v>858</v>
      </c>
      <c r="I223" s="112">
        <v>2700</v>
      </c>
      <c r="J223" s="112">
        <f>SUM(K223:Q223)</f>
        <v>2700</v>
      </c>
      <c r="K223" s="112">
        <v>2700</v>
      </c>
      <c r="L223" s="112"/>
      <c r="M223" s="112"/>
      <c r="N223" s="112"/>
      <c r="O223" s="112"/>
      <c r="P223" s="112"/>
      <c r="Q223" s="112"/>
      <c r="R223" s="112"/>
      <c r="S223" s="112"/>
      <c r="T223" s="61" t="s">
        <v>859</v>
      </c>
      <c r="U223" s="97"/>
    </row>
    <row r="224" s="129" customFormat="1" ht="33" customHeight="1" spans="1:21">
      <c r="A224" s="165" t="s">
        <v>860</v>
      </c>
      <c r="B224" s="172" t="s">
        <v>861</v>
      </c>
      <c r="C224" s="173"/>
      <c r="D224" s="173"/>
      <c r="E224" s="174"/>
      <c r="F224" s="165"/>
      <c r="G224" s="165"/>
      <c r="H224" s="168">
        <v>1</v>
      </c>
      <c r="I224" s="165">
        <f t="shared" ref="I224:S224" si="21">SUM(I225)</f>
        <v>213</v>
      </c>
      <c r="J224" s="165">
        <f t="shared" si="21"/>
        <v>213</v>
      </c>
      <c r="K224" s="165">
        <f t="shared" si="21"/>
        <v>213</v>
      </c>
      <c r="L224" s="165">
        <f t="shared" si="21"/>
        <v>0</v>
      </c>
      <c r="M224" s="165">
        <f t="shared" si="21"/>
        <v>0</v>
      </c>
      <c r="N224" s="165">
        <f t="shared" si="21"/>
        <v>0</v>
      </c>
      <c r="O224" s="176">
        <f t="shared" si="21"/>
        <v>0</v>
      </c>
      <c r="P224" s="177">
        <f t="shared" si="21"/>
        <v>0</v>
      </c>
      <c r="Q224" s="165">
        <f t="shared" si="21"/>
        <v>0</v>
      </c>
      <c r="R224" s="178">
        <f t="shared" si="21"/>
        <v>213</v>
      </c>
      <c r="S224" s="178">
        <f t="shared" si="21"/>
        <v>0</v>
      </c>
      <c r="T224" s="178"/>
      <c r="U224" s="178"/>
    </row>
    <row r="225" s="66" customFormat="1" ht="78.75" spans="1:21">
      <c r="A225" s="61">
        <v>198</v>
      </c>
      <c r="B225" s="61" t="s">
        <v>862</v>
      </c>
      <c r="C225" s="61" t="s">
        <v>861</v>
      </c>
      <c r="D225" s="61" t="s">
        <v>861</v>
      </c>
      <c r="E225" s="61" t="s">
        <v>861</v>
      </c>
      <c r="F225" s="90" t="s">
        <v>97</v>
      </c>
      <c r="G225" s="61" t="s">
        <v>842</v>
      </c>
      <c r="H225" s="91" t="s">
        <v>863</v>
      </c>
      <c r="I225" s="112">
        <v>213</v>
      </c>
      <c r="J225" s="112">
        <f>SUM(K225:Q225)</f>
        <v>213</v>
      </c>
      <c r="K225" s="112">
        <v>213</v>
      </c>
      <c r="L225" s="112"/>
      <c r="M225" s="112"/>
      <c r="N225" s="112"/>
      <c r="O225" s="112"/>
      <c r="P225" s="112"/>
      <c r="Q225" s="112"/>
      <c r="R225" s="112">
        <v>213</v>
      </c>
      <c r="S225" s="112"/>
      <c r="T225" s="61" t="s">
        <v>864</v>
      </c>
      <c r="U225" s="97"/>
    </row>
    <row r="226" s="129" customFormat="1" ht="33" customHeight="1" spans="1:21">
      <c r="A226" s="165" t="s">
        <v>865</v>
      </c>
      <c r="B226" s="172" t="s">
        <v>81</v>
      </c>
      <c r="C226" s="173"/>
      <c r="D226" s="173"/>
      <c r="E226" s="174"/>
      <c r="F226" s="165"/>
      <c r="G226" s="165"/>
      <c r="H226" s="168">
        <v>2</v>
      </c>
      <c r="I226" s="165">
        <f t="shared" ref="I226:S226" si="22">SUM(I227:I228)</f>
        <v>1466.168</v>
      </c>
      <c r="J226" s="165">
        <f t="shared" si="22"/>
        <v>1466.168</v>
      </c>
      <c r="K226" s="165">
        <f t="shared" si="22"/>
        <v>1400</v>
      </c>
      <c r="L226" s="165">
        <f t="shared" si="22"/>
        <v>0</v>
      </c>
      <c r="M226" s="165">
        <f t="shared" si="22"/>
        <v>0</v>
      </c>
      <c r="N226" s="165">
        <f t="shared" si="22"/>
        <v>0</v>
      </c>
      <c r="O226" s="165">
        <f t="shared" si="22"/>
        <v>66.168</v>
      </c>
      <c r="P226" s="165">
        <f t="shared" si="22"/>
        <v>0</v>
      </c>
      <c r="Q226" s="165">
        <f t="shared" si="22"/>
        <v>0</v>
      </c>
      <c r="R226" s="165">
        <f t="shared" si="22"/>
        <v>0</v>
      </c>
      <c r="S226" s="165">
        <f t="shared" si="22"/>
        <v>0</v>
      </c>
      <c r="T226" s="178"/>
      <c r="U226" s="178"/>
    </row>
    <row r="227" s="66" customFormat="1" ht="78.75" spans="1:21">
      <c r="A227" s="61">
        <v>199</v>
      </c>
      <c r="B227" s="61" t="s">
        <v>866</v>
      </c>
      <c r="C227" s="61" t="s">
        <v>867</v>
      </c>
      <c r="D227" s="61" t="s">
        <v>81</v>
      </c>
      <c r="E227" s="61" t="s">
        <v>868</v>
      </c>
      <c r="F227" s="90" t="s">
        <v>136</v>
      </c>
      <c r="G227" s="61" t="s">
        <v>33</v>
      </c>
      <c r="H227" s="96" t="s">
        <v>869</v>
      </c>
      <c r="I227" s="112">
        <f>SUM(J227,R227,S227)</f>
        <v>66.168</v>
      </c>
      <c r="J227" s="112">
        <f>SUM(K227:Q227)</f>
        <v>66.168</v>
      </c>
      <c r="K227" s="112"/>
      <c r="L227" s="112"/>
      <c r="M227" s="112"/>
      <c r="N227" s="112"/>
      <c r="O227" s="112">
        <v>66.168</v>
      </c>
      <c r="P227" s="112"/>
      <c r="Q227" s="112"/>
      <c r="R227" s="112"/>
      <c r="S227" s="112"/>
      <c r="T227" s="61" t="s">
        <v>136</v>
      </c>
      <c r="U227" s="97"/>
    </row>
    <row r="228" s="67" customFormat="1" ht="47.25" spans="1:21">
      <c r="A228" s="61">
        <v>200</v>
      </c>
      <c r="B228" s="61" t="s">
        <v>870</v>
      </c>
      <c r="C228" s="113" t="s">
        <v>871</v>
      </c>
      <c r="D228" s="61" t="s">
        <v>81</v>
      </c>
      <c r="E228" s="113" t="s">
        <v>81</v>
      </c>
      <c r="F228" s="145" t="s">
        <v>872</v>
      </c>
      <c r="G228" s="61" t="s">
        <v>33</v>
      </c>
      <c r="H228" s="91" t="s">
        <v>873</v>
      </c>
      <c r="I228" s="112">
        <f>SUM(J228,R228,S228)</f>
        <v>1400</v>
      </c>
      <c r="J228" s="112">
        <f>SUM(K228:Q228)</f>
        <v>1400</v>
      </c>
      <c r="K228" s="112">
        <v>1400</v>
      </c>
      <c r="L228" s="112"/>
      <c r="M228" s="112"/>
      <c r="N228" s="112"/>
      <c r="O228" s="112"/>
      <c r="P228" s="112"/>
      <c r="Q228" s="112"/>
      <c r="R228" s="112"/>
      <c r="S228" s="112"/>
      <c r="T228" s="61" t="s">
        <v>872</v>
      </c>
      <c r="U228" s="97"/>
    </row>
  </sheetData>
  <autoFilter ref="A6:XCS228">
    <extLst/>
  </autoFilter>
  <mergeCells count="81">
    <mergeCell ref="A1:U1"/>
    <mergeCell ref="A2:D2"/>
    <mergeCell ref="I2:U2"/>
    <mergeCell ref="J3:S3"/>
    <mergeCell ref="J4:Q4"/>
    <mergeCell ref="K5:L5"/>
    <mergeCell ref="M5:N5"/>
    <mergeCell ref="A7:E7"/>
    <mergeCell ref="B8:E8"/>
    <mergeCell ref="B9:E9"/>
    <mergeCell ref="B29:E29"/>
    <mergeCell ref="XCP29:XCS29"/>
    <mergeCell ref="B48:E48"/>
    <mergeCell ref="XBQ48:XBT48"/>
    <mergeCell ref="XCP48:XCS48"/>
    <mergeCell ref="B55:E55"/>
    <mergeCell ref="XBQ55:XBT55"/>
    <mergeCell ref="XCP55:XCS55"/>
    <mergeCell ref="B76:E76"/>
    <mergeCell ref="XBQ76:XBT76"/>
    <mergeCell ref="XCP76:XCS76"/>
    <mergeCell ref="B83:E83"/>
    <mergeCell ref="XBQ83:XBT83"/>
    <mergeCell ref="XCP83:XCS83"/>
    <mergeCell ref="B122:E122"/>
    <mergeCell ref="XBQ122:XBT122"/>
    <mergeCell ref="XCP122:XCS122"/>
    <mergeCell ref="B137:E137"/>
    <mergeCell ref="XBQ137:XBT137"/>
    <mergeCell ref="XCP137:XCS137"/>
    <mergeCell ref="B150:E150"/>
    <mergeCell ref="XBQ150:XBT150"/>
    <mergeCell ref="XCP150:XCS150"/>
    <mergeCell ref="B152:E152"/>
    <mergeCell ref="XBQ152:XBT152"/>
    <mergeCell ref="XCP152:XCS152"/>
    <mergeCell ref="B159:E159"/>
    <mergeCell ref="XCP159:XCS159"/>
    <mergeCell ref="B165:E165"/>
    <mergeCell ref="XCP165:XCS165"/>
    <mergeCell ref="B166:E166"/>
    <mergeCell ref="XAR166:XAU166"/>
    <mergeCell ref="XBQ166:XBT166"/>
    <mergeCell ref="XCP166:XCS166"/>
    <mergeCell ref="B189:E189"/>
    <mergeCell ref="XAR189:XAU189"/>
    <mergeCell ref="XBQ189:XBT189"/>
    <mergeCell ref="XCP189:XCS189"/>
    <mergeCell ref="B207:E207"/>
    <mergeCell ref="XAR207:XAU207"/>
    <mergeCell ref="XBQ207:XBT207"/>
    <mergeCell ref="XCP207:XCS207"/>
    <mergeCell ref="B216:E216"/>
    <mergeCell ref="XAR216:XAU216"/>
    <mergeCell ref="XBQ216:XBT216"/>
    <mergeCell ref="XCP216:XCS216"/>
    <mergeCell ref="B218:E218"/>
    <mergeCell ref="XCP218:XCS218"/>
    <mergeCell ref="B220:E220"/>
    <mergeCell ref="XCP220:XCS220"/>
    <mergeCell ref="B224:E224"/>
    <mergeCell ref="XCP224:XCS224"/>
    <mergeCell ref="B226:E226"/>
    <mergeCell ref="XCP226:XCS226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5:J6"/>
    <mergeCell ref="O5:O6"/>
    <mergeCell ref="P5:P6"/>
    <mergeCell ref="Q5:Q6"/>
    <mergeCell ref="R4:R6"/>
    <mergeCell ref="S4:S6"/>
    <mergeCell ref="T3:T6"/>
    <mergeCell ref="U3:U6"/>
  </mergeCells>
  <dataValidations count="7">
    <dataValidation type="list" allowBlank="1" showInputMessage="1" showErrorMessage="1" sqref="D100">
      <formula1>[1]下拉列表!#REF!</formula1>
    </dataValidation>
    <dataValidation type="list" allowBlank="1" showInputMessage="1" showErrorMessage="1" sqref="E28:F28 E77:F77 E80:F80 E82:F82 C89 E89 E114 E145:G145 E152:F152 E171 E172:F172 E182:F182 E188:F188 F205:G205 E206:F206 E220:F220 E13:E18 E21:E23 E57:E58 E221:E222 F180:F181 E30:F45 E47:F48 E55:F56 E223:F224 E59:F67 E69:F75 E84:F88 E90:F97 E99:F106 E108:F110 E168:F170 E177:F179 E112:F113 E196:F197 E200:F201 E226:F227 E123:F136 E138:F143 E146:F150 E159:F166 E190:F194 E208:F218">
      <formula1>INDIRECT(B13)</formula1>
    </dataValidation>
    <dataValidation type="list" allowBlank="1" showInputMessage="1" showErrorMessage="1" sqref="G202:G203">
      <formula1>INDIRECT(E202)</formula1>
    </dataValidation>
    <dataValidation type="list" allowBlank="1" showErrorMessage="1" sqref="E29:F29 F58 E68:F68 E76:F76 E81 E83:F83 F89:G89 G101 E111:F111 F114 E119:F119 E122:F122 E137:F137 E144:F144 E158:F158 F171 E195:F195 E207:F207 E228:F228 E10:E12 E19:E20 E24:E27 E115:E118 E120:E121 E180:E181 E153:F154 E198:F199 E4:F9 E49:F54 E173:F176 E183:F187 E258:F1048576" errorStyle="information">
      <formula1>"种植业基地,小型农田水利设施建设,农产品仓储保险冷链基础设施建设,养殖业基地,农业社会化服务,产业科技服务,休闲农业与乡村旅游,产业园（区）,市场建设和农村物流,小额贷款贴息,享受“雨露计划+”职业教育补助,帮扶车间（特色手工基地）建设,公益性岗位,技能培训,农村污水治理,农村供水保障设施建设,农村道路建设（通村路、通户路、小型桥梁等）,其他,基础设施配套,垃圾处理,项目管理费,项目子类型"</formula1>
    </dataValidation>
    <dataValidation type="list" allowBlank="1" showInputMessage="1" showErrorMessage="1" sqref="E46:F46 E98:F98 E151:F151 E167:F167 E189:F189 E219:F219 E78:F79 E155:F157">
      <formula1>INDIRECT(#REF!)</formula1>
    </dataValidation>
    <dataValidation type="list" allowBlank="1" showInputMessage="1" showErrorMessage="1" sqref="F81 F115:F118 F120:F121">
      <formula1>"新建,改建,扩建"</formula1>
    </dataValidation>
    <dataValidation type="list" allowBlank="1" showInputMessage="1" showErrorMessage="1" sqref="D218 D220 D226 D165:D166 D223:D224">
      <formula1>下拉列表!$A$1:$G$1</formula1>
    </dataValidation>
  </dataValidations>
  <pageMargins left="0.251388888888889" right="0.251388888888889" top="0.393055555555556" bottom="0.393055555555556" header="0.297916666666667" footer="0.297916666666667"/>
  <pageSetup paperSize="8" scale="72" fitToHeight="0" orientation="landscape" horizontalDpi="600"/>
  <headerFooter>
    <oddFooter>&amp;C第 &amp;P 页，共 &amp;N 页</oddFooter>
  </headerFooter>
  <ignoredErrors>
    <ignoredError sqref="F193:F197 F142 F122:F125 F127:F140 F173:F191 F155:F156 F146:F148 F90:F91 E86:F86 F93:F95 F100 F82:F84 F66:F79 F108:F110 F113:F114 F200:F203 F30:F55 F62:F64 F57 F226 F228 F158:F170 F206:F213 F223:F224 F215:F220 F150:F153" listDataValidation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outlinePr summaryBelow="0" summaryRight="0"/>
    <pageSetUpPr fitToPage="1"/>
  </sheetPr>
  <dimension ref="A1:XED13243"/>
  <sheetViews>
    <sheetView showZeros="0" zoomScale="85" zoomScaleNormal="85" workbookViewId="0">
      <pane xSplit="3" ySplit="9" topLeftCell="D19" activePane="bottomRight" state="frozen"/>
      <selection/>
      <selection pane="topRight"/>
      <selection pane="bottomLeft"/>
      <selection pane="bottomRight" activeCell="B87" sqref="B87"/>
    </sheetView>
  </sheetViews>
  <sheetFormatPr defaultColWidth="9" defaultRowHeight="18.75"/>
  <cols>
    <col min="1" max="1" width="8.85" style="11" customWidth="1"/>
    <col min="2" max="2" width="13.4416666666667" style="12" customWidth="1"/>
    <col min="3" max="3" width="15.9833333333333" style="12" customWidth="1"/>
    <col min="4" max="4" width="8.56666666666667" style="12" customWidth="1"/>
    <col min="5" max="5" width="6.75" style="12" customWidth="1"/>
    <col min="6" max="6" width="8.625" style="68" customWidth="1"/>
    <col min="7" max="7" width="24" style="12" customWidth="1"/>
    <col min="8" max="8" width="30.3333333333333" style="69" customWidth="1"/>
    <col min="9" max="9" width="13.5" style="70" customWidth="1"/>
    <col min="10" max="19" width="13.3583333333333" style="16" customWidth="1"/>
    <col min="20" max="20" width="10.2833333333333" style="13" customWidth="1"/>
    <col min="21" max="21" width="10.475" style="18" customWidth="1"/>
    <col min="22" max="25" width="6.86666666666667" style="18" customWidth="1"/>
    <col min="26" max="26" width="60.175" style="71" customWidth="1"/>
    <col min="27" max="27" width="9.38333333333333" style="17" customWidth="1"/>
    <col min="28" max="28" width="10.15" style="17" customWidth="1"/>
    <col min="29" max="29" width="17.0333333333333" style="72" hidden="1" customWidth="1"/>
    <col min="30" max="36" width="7.81666666666667" style="72" hidden="1" customWidth="1"/>
    <col min="37" max="37" width="7.81666666666667" style="73" hidden="1" customWidth="1"/>
    <col min="38" max="42" width="7.81666666666667" style="72" hidden="1" customWidth="1"/>
    <col min="43" max="43" width="9" style="72" customWidth="1"/>
    <col min="44" max="16384" width="9" style="72"/>
  </cols>
  <sheetData>
    <row r="1" s="62" customFormat="1" ht="39" customHeight="1" spans="1:37">
      <c r="A1" s="74" t="s">
        <v>874</v>
      </c>
      <c r="B1" s="75"/>
      <c r="C1" s="75"/>
      <c r="D1" s="75"/>
      <c r="E1" s="75"/>
      <c r="F1" s="76"/>
      <c r="G1" s="74"/>
      <c r="H1" s="77"/>
      <c r="I1" s="100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75"/>
      <c r="U1" s="74"/>
      <c r="V1" s="74"/>
      <c r="W1" s="74"/>
      <c r="X1" s="74"/>
      <c r="Y1" s="74"/>
      <c r="Z1" s="121"/>
      <c r="AA1" s="74"/>
      <c r="AB1" s="74"/>
      <c r="AK1" s="132"/>
    </row>
    <row r="2" s="62" customFormat="1" ht="31" customHeight="1" spans="1:37">
      <c r="A2" s="78" t="s">
        <v>1</v>
      </c>
      <c r="B2" s="78"/>
      <c r="C2" s="78"/>
      <c r="D2" s="78"/>
      <c r="E2" s="75"/>
      <c r="F2" s="76"/>
      <c r="G2" s="74"/>
      <c r="H2" s="77"/>
      <c r="I2" s="102" t="s">
        <v>875</v>
      </c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17"/>
      <c r="U2" s="117"/>
      <c r="V2" s="117"/>
      <c r="W2" s="117"/>
      <c r="X2" s="117"/>
      <c r="Y2" s="117"/>
      <c r="Z2" s="122"/>
      <c r="AA2" s="103"/>
      <c r="AB2" s="103"/>
      <c r="AK2" s="132"/>
    </row>
    <row r="3" s="63" customFormat="1" ht="17" customHeight="1" spans="1:42">
      <c r="A3" s="79" t="s">
        <v>2</v>
      </c>
      <c r="B3" s="79" t="s">
        <v>3</v>
      </c>
      <c r="C3" s="79" t="s">
        <v>4</v>
      </c>
      <c r="D3" s="79" t="s">
        <v>5</v>
      </c>
      <c r="E3" s="79" t="s">
        <v>6</v>
      </c>
      <c r="F3" s="80" t="s">
        <v>7</v>
      </c>
      <c r="G3" s="79" t="s">
        <v>8</v>
      </c>
      <c r="H3" s="79" t="s">
        <v>9</v>
      </c>
      <c r="I3" s="104" t="s">
        <v>10</v>
      </c>
      <c r="J3" s="105" t="s">
        <v>11</v>
      </c>
      <c r="K3" s="105"/>
      <c r="L3" s="105"/>
      <c r="M3" s="105"/>
      <c r="N3" s="105"/>
      <c r="O3" s="105"/>
      <c r="P3" s="105"/>
      <c r="Q3" s="105"/>
      <c r="R3" s="105"/>
      <c r="S3" s="105"/>
      <c r="T3" s="79" t="s">
        <v>876</v>
      </c>
      <c r="U3" s="79" t="s">
        <v>877</v>
      </c>
      <c r="V3" s="79" t="s">
        <v>878</v>
      </c>
      <c r="W3" s="79" t="s">
        <v>879</v>
      </c>
      <c r="X3" s="79" t="s">
        <v>880</v>
      </c>
      <c r="Y3" s="79" t="s">
        <v>881</v>
      </c>
      <c r="Z3" s="79" t="s">
        <v>882</v>
      </c>
      <c r="AA3" s="79" t="s">
        <v>12</v>
      </c>
      <c r="AB3" s="79" t="s">
        <v>13</v>
      </c>
      <c r="AC3" s="123" t="s">
        <v>883</v>
      </c>
      <c r="AD3" s="123" t="s">
        <v>884</v>
      </c>
      <c r="AE3" s="123"/>
      <c r="AF3" s="123"/>
      <c r="AG3" s="123"/>
      <c r="AH3" s="123"/>
      <c r="AI3" s="123"/>
      <c r="AJ3" s="123"/>
      <c r="AK3" s="133"/>
      <c r="AL3" s="134" t="s">
        <v>885</v>
      </c>
      <c r="AM3" s="135"/>
      <c r="AN3" s="135"/>
      <c r="AO3" s="135"/>
      <c r="AP3" s="143"/>
    </row>
    <row r="4" s="63" customFormat="1" ht="17" customHeight="1" spans="1:42">
      <c r="A4" s="81"/>
      <c r="B4" s="81"/>
      <c r="C4" s="81"/>
      <c r="D4" s="81"/>
      <c r="E4" s="81"/>
      <c r="F4" s="82"/>
      <c r="G4" s="81"/>
      <c r="H4" s="81"/>
      <c r="I4" s="106"/>
      <c r="J4" s="105" t="s">
        <v>886</v>
      </c>
      <c r="K4" s="105"/>
      <c r="L4" s="105"/>
      <c r="M4" s="105"/>
      <c r="N4" s="105"/>
      <c r="O4" s="105"/>
      <c r="P4" s="105"/>
      <c r="Q4" s="105"/>
      <c r="R4" s="107" t="s">
        <v>15</v>
      </c>
      <c r="S4" s="107" t="s">
        <v>16</v>
      </c>
      <c r="T4" s="81"/>
      <c r="U4" s="81"/>
      <c r="V4" s="81"/>
      <c r="W4" s="81"/>
      <c r="X4" s="81"/>
      <c r="Y4" s="81"/>
      <c r="Z4" s="81"/>
      <c r="AA4" s="81"/>
      <c r="AB4" s="81"/>
      <c r="AC4" s="124" t="s">
        <v>887</v>
      </c>
      <c r="AD4" s="124" t="s">
        <v>888</v>
      </c>
      <c r="AE4" s="124" t="s">
        <v>889</v>
      </c>
      <c r="AF4" s="124" t="s">
        <v>890</v>
      </c>
      <c r="AG4" s="124" t="s">
        <v>891</v>
      </c>
      <c r="AH4" s="124" t="s">
        <v>892</v>
      </c>
      <c r="AI4" s="124" t="s">
        <v>893</v>
      </c>
      <c r="AJ4" s="124" t="s">
        <v>892</v>
      </c>
      <c r="AK4" s="136" t="s">
        <v>894</v>
      </c>
      <c r="AL4" s="124" t="s">
        <v>891</v>
      </c>
      <c r="AM4" s="124" t="s">
        <v>892</v>
      </c>
      <c r="AN4" s="124" t="s">
        <v>895</v>
      </c>
      <c r="AO4" s="124" t="s">
        <v>896</v>
      </c>
      <c r="AP4" s="124" t="s">
        <v>897</v>
      </c>
    </row>
    <row r="5" s="63" customFormat="1" ht="17" customHeight="1" spans="1:42">
      <c r="A5" s="81"/>
      <c r="B5" s="81"/>
      <c r="C5" s="81"/>
      <c r="D5" s="81"/>
      <c r="E5" s="81"/>
      <c r="F5" s="82"/>
      <c r="G5" s="81"/>
      <c r="H5" s="81"/>
      <c r="I5" s="106"/>
      <c r="J5" s="107" t="s">
        <v>17</v>
      </c>
      <c r="K5" s="108" t="s">
        <v>898</v>
      </c>
      <c r="L5" s="108"/>
      <c r="M5" s="108" t="s">
        <v>19</v>
      </c>
      <c r="N5" s="109"/>
      <c r="O5" s="107" t="s">
        <v>20</v>
      </c>
      <c r="P5" s="107" t="s">
        <v>21</v>
      </c>
      <c r="Q5" s="107" t="s">
        <v>22</v>
      </c>
      <c r="R5" s="118"/>
      <c r="S5" s="118"/>
      <c r="T5" s="81"/>
      <c r="U5" s="81"/>
      <c r="V5" s="81"/>
      <c r="W5" s="81"/>
      <c r="X5" s="81"/>
      <c r="Y5" s="81"/>
      <c r="Z5" s="81"/>
      <c r="AA5" s="81"/>
      <c r="AB5" s="81"/>
      <c r="AC5" s="124"/>
      <c r="AD5" s="124"/>
      <c r="AE5" s="124"/>
      <c r="AF5" s="124"/>
      <c r="AG5" s="124"/>
      <c r="AH5" s="124"/>
      <c r="AI5" s="124"/>
      <c r="AJ5" s="124"/>
      <c r="AK5" s="136"/>
      <c r="AL5" s="124"/>
      <c r="AM5" s="124"/>
      <c r="AN5" s="124"/>
      <c r="AO5" s="124"/>
      <c r="AP5" s="124"/>
    </row>
    <row r="6" s="63" customFormat="1" ht="15" customHeight="1" spans="1:42">
      <c r="A6" s="83"/>
      <c r="B6" s="83"/>
      <c r="C6" s="83"/>
      <c r="D6" s="83"/>
      <c r="E6" s="83"/>
      <c r="F6" s="84"/>
      <c r="G6" s="83"/>
      <c r="H6" s="83"/>
      <c r="I6" s="110"/>
      <c r="J6" s="111"/>
      <c r="K6" s="105" t="s">
        <v>23</v>
      </c>
      <c r="L6" s="105" t="s">
        <v>24</v>
      </c>
      <c r="M6" s="105" t="s">
        <v>23</v>
      </c>
      <c r="N6" s="105" t="s">
        <v>24</v>
      </c>
      <c r="O6" s="111"/>
      <c r="P6" s="111"/>
      <c r="Q6" s="111"/>
      <c r="R6" s="111"/>
      <c r="S6" s="111"/>
      <c r="T6" s="83"/>
      <c r="U6" s="83"/>
      <c r="V6" s="83"/>
      <c r="W6" s="83"/>
      <c r="X6" s="83"/>
      <c r="Y6" s="83"/>
      <c r="Z6" s="83"/>
      <c r="AA6" s="83"/>
      <c r="AB6" s="83"/>
      <c r="AC6" s="124"/>
      <c r="AD6" s="124"/>
      <c r="AE6" s="124"/>
      <c r="AF6" s="124"/>
      <c r="AG6" s="124"/>
      <c r="AH6" s="124"/>
      <c r="AI6" s="124"/>
      <c r="AJ6" s="124"/>
      <c r="AK6" s="136"/>
      <c r="AL6" s="124"/>
      <c r="AM6" s="124"/>
      <c r="AN6" s="124"/>
      <c r="AO6" s="124"/>
      <c r="AP6" s="124"/>
    </row>
    <row r="7" s="64" customFormat="1" ht="29" hidden="1" customHeight="1" spans="1:42">
      <c r="A7" s="85" t="s">
        <v>25</v>
      </c>
      <c r="B7" s="86"/>
      <c r="C7" s="86"/>
      <c r="D7" s="86"/>
      <c r="E7" s="86"/>
      <c r="F7" s="87"/>
      <c r="G7" s="86"/>
      <c r="H7" s="88">
        <f>H8+H89+H96+H121+H123+H125+H127</f>
        <v>101</v>
      </c>
      <c r="I7" s="99">
        <f t="shared" ref="I7:S7" si="0">SUM(I8,I89,I96,I121,I123,I127,I125)</f>
        <v>67308.598938</v>
      </c>
      <c r="J7" s="99">
        <f t="shared" si="0"/>
        <v>72909.598938</v>
      </c>
      <c r="K7" s="99">
        <f t="shared" si="0"/>
        <v>58831.597225</v>
      </c>
      <c r="L7" s="99">
        <f t="shared" si="0"/>
        <v>9981</v>
      </c>
      <c r="M7" s="99">
        <f t="shared" si="0"/>
        <v>2529</v>
      </c>
      <c r="N7" s="99">
        <f t="shared" si="0"/>
        <v>0</v>
      </c>
      <c r="O7" s="99">
        <f t="shared" si="0"/>
        <v>1468.001713</v>
      </c>
      <c r="P7" s="99">
        <f t="shared" si="0"/>
        <v>177</v>
      </c>
      <c r="Q7" s="99">
        <f t="shared" si="0"/>
        <v>0</v>
      </c>
      <c r="R7" s="99">
        <f t="shared" si="0"/>
        <v>281</v>
      </c>
      <c r="S7" s="99">
        <f t="shared" si="0"/>
        <v>0</v>
      </c>
      <c r="T7" s="86"/>
      <c r="U7" s="86"/>
      <c r="V7" s="119"/>
      <c r="W7" s="119"/>
      <c r="X7" s="119"/>
      <c r="Y7" s="119"/>
      <c r="Z7" s="125"/>
      <c r="AA7" s="119"/>
      <c r="AB7" s="119"/>
      <c r="AC7" s="126"/>
      <c r="AD7" s="126"/>
      <c r="AE7" s="126"/>
      <c r="AF7" s="126"/>
      <c r="AG7" s="126"/>
      <c r="AH7" s="126"/>
      <c r="AI7" s="126"/>
      <c r="AJ7" s="126"/>
      <c r="AK7" s="137"/>
      <c r="AL7" s="126"/>
      <c r="AM7" s="126"/>
      <c r="AN7" s="126"/>
      <c r="AO7" s="126"/>
      <c r="AP7" s="126"/>
    </row>
    <row r="8" s="65" customFormat="1" ht="33" hidden="1" customHeight="1" spans="1:42">
      <c r="A8" s="85" t="s">
        <v>26</v>
      </c>
      <c r="B8" s="86" t="s">
        <v>27</v>
      </c>
      <c r="C8" s="86"/>
      <c r="D8" s="86"/>
      <c r="E8" s="86"/>
      <c r="F8" s="87"/>
      <c r="G8" s="86"/>
      <c r="H8" s="88">
        <f>H9+H28+H41+H48+H56+H60+H69+H78+H83+H85</f>
        <v>70</v>
      </c>
      <c r="I8" s="99">
        <f>I9+I28+I41+I48+I56+I60+I69+I78+I83+I85</f>
        <v>56481.430938</v>
      </c>
      <c r="J8" s="99">
        <f>J9+J28+J41+J48+J56+J60+J69+J78+J83+J85</f>
        <v>56336.430938</v>
      </c>
      <c r="K8" s="99">
        <f t="shared" ref="K8:S8" si="1">K9+K28+K41+K48+K56+K60+K69+K78+K83+K85</f>
        <v>49398.597225</v>
      </c>
      <c r="L8" s="99">
        <f t="shared" si="1"/>
        <v>5436</v>
      </c>
      <c r="M8" s="99">
        <f t="shared" si="1"/>
        <v>0</v>
      </c>
      <c r="N8" s="99">
        <f t="shared" si="1"/>
        <v>0</v>
      </c>
      <c r="O8" s="99">
        <f t="shared" si="1"/>
        <v>1401.833713</v>
      </c>
      <c r="P8" s="99">
        <f t="shared" si="1"/>
        <v>177</v>
      </c>
      <c r="Q8" s="99">
        <f t="shared" si="1"/>
        <v>0</v>
      </c>
      <c r="R8" s="99">
        <f t="shared" si="1"/>
        <v>68</v>
      </c>
      <c r="S8" s="99">
        <f t="shared" si="1"/>
        <v>0</v>
      </c>
      <c r="T8" s="86"/>
      <c r="U8" s="86"/>
      <c r="V8" s="86"/>
      <c r="W8" s="86"/>
      <c r="X8" s="86"/>
      <c r="Y8" s="86"/>
      <c r="Z8" s="125"/>
      <c r="AA8" s="115"/>
      <c r="AB8" s="86"/>
      <c r="AC8" s="127"/>
      <c r="AD8" s="127"/>
      <c r="AE8" s="127"/>
      <c r="AF8" s="127"/>
      <c r="AG8" s="127"/>
      <c r="AH8" s="127"/>
      <c r="AI8" s="127"/>
      <c r="AJ8" s="127"/>
      <c r="AK8" s="138"/>
      <c r="AL8" s="127"/>
      <c r="AM8" s="127"/>
      <c r="AN8" s="127"/>
      <c r="AO8" s="127"/>
      <c r="AP8" s="127"/>
    </row>
    <row r="9" s="65" customFormat="1" ht="32" hidden="1" customHeight="1" spans="1:42">
      <c r="A9" s="85" t="s">
        <v>28</v>
      </c>
      <c r="B9" s="86" t="s">
        <v>29</v>
      </c>
      <c r="C9" s="86"/>
      <c r="D9" s="86"/>
      <c r="E9" s="86"/>
      <c r="F9" s="87"/>
      <c r="G9" s="89"/>
      <c r="H9" s="86">
        <v>18</v>
      </c>
      <c r="I9" s="89">
        <f>SUM(I10:I27)</f>
        <v>22174.597225</v>
      </c>
      <c r="J9" s="89">
        <f t="shared" ref="J9:S9" si="2">SUM(J10:J27)</f>
        <v>22174.597225</v>
      </c>
      <c r="K9" s="89">
        <f t="shared" si="2"/>
        <v>22174.597225</v>
      </c>
      <c r="L9" s="89">
        <f t="shared" si="2"/>
        <v>0</v>
      </c>
      <c r="M9" s="89">
        <f t="shared" si="2"/>
        <v>0</v>
      </c>
      <c r="N9" s="89">
        <f t="shared" si="2"/>
        <v>0</v>
      </c>
      <c r="O9" s="89">
        <f t="shared" si="2"/>
        <v>0</v>
      </c>
      <c r="P9" s="89">
        <f t="shared" si="2"/>
        <v>0</v>
      </c>
      <c r="Q9" s="89">
        <f t="shared" si="2"/>
        <v>0</v>
      </c>
      <c r="R9" s="89">
        <f t="shared" si="2"/>
        <v>0</v>
      </c>
      <c r="S9" s="89">
        <f t="shared" si="2"/>
        <v>0</v>
      </c>
      <c r="T9" s="86"/>
      <c r="U9" s="86"/>
      <c r="V9" s="86"/>
      <c r="W9" s="86"/>
      <c r="X9" s="86"/>
      <c r="Y9" s="86"/>
      <c r="Z9" s="125"/>
      <c r="AA9" s="115"/>
      <c r="AB9" s="86"/>
      <c r="AC9" s="127"/>
      <c r="AD9" s="127"/>
      <c r="AE9" s="127"/>
      <c r="AF9" s="127"/>
      <c r="AG9" s="127"/>
      <c r="AH9" s="127"/>
      <c r="AI9" s="127"/>
      <c r="AJ9" s="127"/>
      <c r="AK9" s="138"/>
      <c r="AL9" s="127"/>
      <c r="AM9" s="127"/>
      <c r="AN9" s="127"/>
      <c r="AO9" s="127"/>
      <c r="AP9" s="127"/>
    </row>
    <row r="10" s="66" customFormat="1" ht="141" hidden="1" customHeight="1" spans="1:43">
      <c r="A10" s="61">
        <v>1</v>
      </c>
      <c r="B10" s="61" t="s">
        <v>30</v>
      </c>
      <c r="C10" s="61" t="s">
        <v>899</v>
      </c>
      <c r="D10" s="61" t="s">
        <v>27</v>
      </c>
      <c r="E10" s="61" t="s">
        <v>32</v>
      </c>
      <c r="F10" s="90" t="s">
        <v>900</v>
      </c>
      <c r="G10" s="61" t="s">
        <v>901</v>
      </c>
      <c r="H10" s="91" t="s">
        <v>902</v>
      </c>
      <c r="I10" s="112">
        <f t="shared" ref="I10:I27" si="3">SUM(J10,R10,S10)</f>
        <v>655.068</v>
      </c>
      <c r="J10" s="112">
        <f t="shared" ref="J10:J17" si="4">SUM(K10:R10)</f>
        <v>655.068</v>
      </c>
      <c r="K10" s="112">
        <v>655.068</v>
      </c>
      <c r="L10" s="112"/>
      <c r="M10" s="112"/>
      <c r="N10" s="112"/>
      <c r="O10" s="112"/>
      <c r="P10" s="112"/>
      <c r="Q10" s="112"/>
      <c r="R10" s="112"/>
      <c r="S10" s="112"/>
      <c r="T10" s="61" t="s">
        <v>903</v>
      </c>
      <c r="U10" s="61">
        <v>4606</v>
      </c>
      <c r="V10" s="61" t="s">
        <v>904</v>
      </c>
      <c r="W10" s="113"/>
      <c r="X10" s="113" t="s">
        <v>905</v>
      </c>
      <c r="Y10" s="120" t="s">
        <v>905</v>
      </c>
      <c r="Z10" s="91" t="s">
        <v>906</v>
      </c>
      <c r="AA10" s="61" t="s">
        <v>225</v>
      </c>
      <c r="AB10" s="97"/>
      <c r="AC10" s="113" t="s">
        <v>907</v>
      </c>
      <c r="AD10" s="113" t="s">
        <v>908</v>
      </c>
      <c r="AE10" s="113" t="s">
        <v>908</v>
      </c>
      <c r="AF10" s="113" t="s">
        <v>908</v>
      </c>
      <c r="AG10" s="113" t="s">
        <v>908</v>
      </c>
      <c r="AH10" s="113" t="s">
        <v>908</v>
      </c>
      <c r="AI10" s="113" t="s">
        <v>908</v>
      </c>
      <c r="AJ10" s="113" t="s">
        <v>908</v>
      </c>
      <c r="AK10" s="113" t="s">
        <v>908</v>
      </c>
      <c r="AL10" s="113" t="s">
        <v>908</v>
      </c>
      <c r="AM10" s="113" t="s">
        <v>908</v>
      </c>
      <c r="AN10" s="113">
        <v>4606</v>
      </c>
      <c r="AO10" s="113">
        <v>3531</v>
      </c>
      <c r="AP10" s="113">
        <v>1075</v>
      </c>
      <c r="AQ10" s="144"/>
    </row>
    <row r="11" s="66" customFormat="1" ht="118" hidden="1" customHeight="1" spans="1:43">
      <c r="A11" s="61">
        <v>2</v>
      </c>
      <c r="B11" s="61" t="s">
        <v>36</v>
      </c>
      <c r="C11" s="61" t="s">
        <v>909</v>
      </c>
      <c r="D11" s="61" t="s">
        <v>27</v>
      </c>
      <c r="E11" s="61" t="s">
        <v>32</v>
      </c>
      <c r="F11" s="90" t="s">
        <v>900</v>
      </c>
      <c r="G11" s="61" t="s">
        <v>910</v>
      </c>
      <c r="H11" s="91" t="s">
        <v>911</v>
      </c>
      <c r="I11" s="112">
        <f t="shared" si="3"/>
        <v>133.314165</v>
      </c>
      <c r="J11" s="112">
        <f t="shared" si="4"/>
        <v>133.314165</v>
      </c>
      <c r="K11" s="112">
        <v>133.314165</v>
      </c>
      <c r="L11" s="112"/>
      <c r="M11" s="112"/>
      <c r="N11" s="112"/>
      <c r="O11" s="112"/>
      <c r="P11" s="112"/>
      <c r="Q11" s="112"/>
      <c r="R11" s="112"/>
      <c r="S11" s="112"/>
      <c r="T11" s="61" t="s">
        <v>903</v>
      </c>
      <c r="U11" s="61">
        <v>2531</v>
      </c>
      <c r="V11" s="61" t="s">
        <v>904</v>
      </c>
      <c r="W11" s="61"/>
      <c r="X11" s="61" t="s">
        <v>905</v>
      </c>
      <c r="Y11" s="97" t="s">
        <v>905</v>
      </c>
      <c r="Z11" s="91" t="s">
        <v>912</v>
      </c>
      <c r="AA11" s="61" t="s">
        <v>225</v>
      </c>
      <c r="AB11" s="97"/>
      <c r="AC11" s="113" t="s">
        <v>907</v>
      </c>
      <c r="AD11" s="113" t="s">
        <v>908</v>
      </c>
      <c r="AE11" s="113" t="s">
        <v>908</v>
      </c>
      <c r="AF11" s="113" t="s">
        <v>908</v>
      </c>
      <c r="AG11" s="113" t="s">
        <v>908</v>
      </c>
      <c r="AH11" s="113" t="s">
        <v>908</v>
      </c>
      <c r="AI11" s="113" t="s">
        <v>908</v>
      </c>
      <c r="AJ11" s="113" t="s">
        <v>908</v>
      </c>
      <c r="AK11" s="113" t="s">
        <v>908</v>
      </c>
      <c r="AL11" s="113" t="s">
        <v>908</v>
      </c>
      <c r="AM11" s="113" t="s">
        <v>908</v>
      </c>
      <c r="AN11" s="113">
        <v>2531</v>
      </c>
      <c r="AO11" s="113">
        <v>1956</v>
      </c>
      <c r="AP11" s="113">
        <v>575</v>
      </c>
      <c r="AQ11" s="144"/>
    </row>
    <row r="12" s="66" customFormat="1" ht="173.25" hidden="1" spans="1:43">
      <c r="A12" s="61">
        <v>3</v>
      </c>
      <c r="B12" s="61" t="s">
        <v>40</v>
      </c>
      <c r="C12" s="61" t="s">
        <v>913</v>
      </c>
      <c r="D12" s="61" t="s">
        <v>27</v>
      </c>
      <c r="E12" s="61" t="s">
        <v>32</v>
      </c>
      <c r="F12" s="90" t="s">
        <v>900</v>
      </c>
      <c r="G12" s="61" t="s">
        <v>914</v>
      </c>
      <c r="H12" s="91" t="s">
        <v>915</v>
      </c>
      <c r="I12" s="112">
        <f t="shared" si="3"/>
        <v>50.9886</v>
      </c>
      <c r="J12" s="112">
        <f>SUM(K12:Q12)</f>
        <v>50.9886</v>
      </c>
      <c r="K12" s="112">
        <v>50.9886</v>
      </c>
      <c r="L12" s="112"/>
      <c r="M12" s="112"/>
      <c r="N12" s="112"/>
      <c r="O12" s="112"/>
      <c r="P12" s="112"/>
      <c r="Q12" s="112"/>
      <c r="R12" s="112"/>
      <c r="S12" s="112"/>
      <c r="T12" s="61" t="s">
        <v>903</v>
      </c>
      <c r="U12" s="61">
        <v>1321</v>
      </c>
      <c r="V12" s="61" t="s">
        <v>904</v>
      </c>
      <c r="W12" s="61"/>
      <c r="X12" s="61" t="s">
        <v>905</v>
      </c>
      <c r="Y12" s="97" t="s">
        <v>905</v>
      </c>
      <c r="Z12" s="91" t="s">
        <v>916</v>
      </c>
      <c r="AA12" s="61" t="s">
        <v>35</v>
      </c>
      <c r="AB12" s="97"/>
      <c r="AC12" s="113" t="s">
        <v>907</v>
      </c>
      <c r="AD12" s="113" t="s">
        <v>908</v>
      </c>
      <c r="AE12" s="113" t="s">
        <v>908</v>
      </c>
      <c r="AF12" s="113" t="s">
        <v>908</v>
      </c>
      <c r="AG12" s="113" t="s">
        <v>908</v>
      </c>
      <c r="AH12" s="113" t="s">
        <v>908</v>
      </c>
      <c r="AI12" s="113" t="s">
        <v>908</v>
      </c>
      <c r="AJ12" s="113" t="s">
        <v>908</v>
      </c>
      <c r="AK12" s="113" t="s">
        <v>908</v>
      </c>
      <c r="AL12" s="113" t="s">
        <v>908</v>
      </c>
      <c r="AM12" s="113" t="s">
        <v>908</v>
      </c>
      <c r="AN12" s="113">
        <v>1321</v>
      </c>
      <c r="AO12" s="113">
        <v>925</v>
      </c>
      <c r="AP12" s="113">
        <v>396</v>
      </c>
      <c r="AQ12" s="144"/>
    </row>
    <row r="13" s="66" customFormat="1" ht="267.75" hidden="1" spans="1:43">
      <c r="A13" s="61">
        <v>4</v>
      </c>
      <c r="B13" s="61" t="s">
        <v>44</v>
      </c>
      <c r="C13" s="61" t="s">
        <v>917</v>
      </c>
      <c r="D13" s="61" t="s">
        <v>27</v>
      </c>
      <c r="E13" s="61" t="s">
        <v>32</v>
      </c>
      <c r="F13" s="90" t="s">
        <v>900</v>
      </c>
      <c r="G13" s="61" t="s">
        <v>918</v>
      </c>
      <c r="H13" s="91" t="s">
        <v>919</v>
      </c>
      <c r="I13" s="112">
        <f t="shared" si="3"/>
        <v>471.873</v>
      </c>
      <c r="J13" s="112">
        <f>SUM(K13:Q13)</f>
        <v>471.873</v>
      </c>
      <c r="K13" s="112">
        <f>4718.73*0.1</f>
        <v>471.873</v>
      </c>
      <c r="L13" s="112"/>
      <c r="M13" s="112"/>
      <c r="N13" s="112"/>
      <c r="O13" s="112"/>
      <c r="P13" s="112"/>
      <c r="Q13" s="112"/>
      <c r="R13" s="112"/>
      <c r="S13" s="112"/>
      <c r="T13" s="61" t="s">
        <v>903</v>
      </c>
      <c r="U13" s="61">
        <v>12328</v>
      </c>
      <c r="V13" s="61" t="s">
        <v>904</v>
      </c>
      <c r="W13" s="61"/>
      <c r="X13" s="61" t="s">
        <v>905</v>
      </c>
      <c r="Y13" s="97" t="s">
        <v>905</v>
      </c>
      <c r="Z13" s="91" t="s">
        <v>920</v>
      </c>
      <c r="AA13" s="61" t="s">
        <v>35</v>
      </c>
      <c r="AB13" s="97"/>
      <c r="AC13" s="113" t="s">
        <v>907</v>
      </c>
      <c r="AD13" s="113" t="s">
        <v>908</v>
      </c>
      <c r="AE13" s="113" t="s">
        <v>908</v>
      </c>
      <c r="AF13" s="113" t="s">
        <v>908</v>
      </c>
      <c r="AG13" s="113" t="s">
        <v>908</v>
      </c>
      <c r="AH13" s="113" t="s">
        <v>908</v>
      </c>
      <c r="AI13" s="113" t="s">
        <v>908</v>
      </c>
      <c r="AJ13" s="113" t="s">
        <v>908</v>
      </c>
      <c r="AK13" s="113" t="s">
        <v>908</v>
      </c>
      <c r="AL13" s="113" t="s">
        <v>908</v>
      </c>
      <c r="AM13" s="113" t="s">
        <v>908</v>
      </c>
      <c r="AN13" s="113">
        <v>12328</v>
      </c>
      <c r="AO13" s="113">
        <v>8930</v>
      </c>
      <c r="AP13" s="113">
        <v>3398</v>
      </c>
      <c r="AQ13" s="144"/>
    </row>
    <row r="14" s="66" customFormat="1" ht="299.25" hidden="1" spans="1:43">
      <c r="A14" s="61">
        <v>5</v>
      </c>
      <c r="B14" s="61" t="s">
        <v>49</v>
      </c>
      <c r="C14" s="61" t="s">
        <v>921</v>
      </c>
      <c r="D14" s="61" t="s">
        <v>27</v>
      </c>
      <c r="E14" s="61" t="s">
        <v>32</v>
      </c>
      <c r="F14" s="90" t="s">
        <v>900</v>
      </c>
      <c r="G14" s="61" t="s">
        <v>922</v>
      </c>
      <c r="H14" s="91" t="s">
        <v>923</v>
      </c>
      <c r="I14" s="112">
        <f t="shared" si="3"/>
        <v>1454.1</v>
      </c>
      <c r="J14" s="112">
        <f t="shared" si="4"/>
        <v>1454.1</v>
      </c>
      <c r="K14" s="112">
        <v>1454.1</v>
      </c>
      <c r="L14" s="112"/>
      <c r="M14" s="113"/>
      <c r="N14" s="113"/>
      <c r="O14" s="112"/>
      <c r="P14" s="112"/>
      <c r="Q14" s="61"/>
      <c r="R14" s="61"/>
      <c r="S14" s="61"/>
      <c r="T14" s="61" t="s">
        <v>903</v>
      </c>
      <c r="U14" s="61">
        <v>12927</v>
      </c>
      <c r="V14" s="61" t="s">
        <v>904</v>
      </c>
      <c r="W14" s="113"/>
      <c r="X14" s="120" t="s">
        <v>905</v>
      </c>
      <c r="Y14" s="120" t="s">
        <v>905</v>
      </c>
      <c r="Z14" s="91" t="s">
        <v>924</v>
      </c>
      <c r="AA14" s="61" t="s">
        <v>271</v>
      </c>
      <c r="AB14" s="97"/>
      <c r="AC14" s="113" t="s">
        <v>907</v>
      </c>
      <c r="AD14" s="113" t="s">
        <v>908</v>
      </c>
      <c r="AE14" s="113" t="s">
        <v>908</v>
      </c>
      <c r="AF14" s="113" t="s">
        <v>908</v>
      </c>
      <c r="AG14" s="113" t="s">
        <v>908</v>
      </c>
      <c r="AH14" s="113" t="s">
        <v>908</v>
      </c>
      <c r="AI14" s="113" t="s">
        <v>908</v>
      </c>
      <c r="AJ14" s="113" t="s">
        <v>908</v>
      </c>
      <c r="AK14" s="113" t="s">
        <v>908</v>
      </c>
      <c r="AL14" s="113" t="s">
        <v>908</v>
      </c>
      <c r="AM14" s="113" t="s">
        <v>908</v>
      </c>
      <c r="AN14" s="113">
        <v>12927</v>
      </c>
      <c r="AO14" s="113">
        <v>9500</v>
      </c>
      <c r="AP14" s="113">
        <v>3427</v>
      </c>
      <c r="AQ14" s="144"/>
    </row>
    <row r="15" s="66" customFormat="1" ht="283.5" hidden="1" spans="1:43">
      <c r="A15" s="61">
        <v>6</v>
      </c>
      <c r="B15" s="61" t="s">
        <v>52</v>
      </c>
      <c r="C15" s="61" t="s">
        <v>925</v>
      </c>
      <c r="D15" s="61" t="s">
        <v>27</v>
      </c>
      <c r="E15" s="61" t="s">
        <v>32</v>
      </c>
      <c r="F15" s="90" t="s">
        <v>900</v>
      </c>
      <c r="G15" s="61" t="s">
        <v>926</v>
      </c>
      <c r="H15" s="91" t="s">
        <v>927</v>
      </c>
      <c r="I15" s="112">
        <f t="shared" si="3"/>
        <v>1181.1843</v>
      </c>
      <c r="J15" s="112">
        <f t="shared" si="4"/>
        <v>1181.1843</v>
      </c>
      <c r="K15" s="112">
        <v>1181.1843</v>
      </c>
      <c r="L15" s="112"/>
      <c r="M15" s="113"/>
      <c r="N15" s="113"/>
      <c r="O15" s="112"/>
      <c r="P15" s="112"/>
      <c r="Q15" s="61"/>
      <c r="R15" s="61"/>
      <c r="S15" s="61"/>
      <c r="T15" s="61" t="s">
        <v>903</v>
      </c>
      <c r="U15" s="61">
        <v>10481</v>
      </c>
      <c r="V15" s="61" t="s">
        <v>904</v>
      </c>
      <c r="W15" s="113"/>
      <c r="X15" s="120" t="s">
        <v>905</v>
      </c>
      <c r="Y15" s="120" t="s">
        <v>905</v>
      </c>
      <c r="Z15" s="91" t="s">
        <v>928</v>
      </c>
      <c r="AA15" s="61" t="s">
        <v>271</v>
      </c>
      <c r="AB15" s="97"/>
      <c r="AC15" s="113" t="s">
        <v>907</v>
      </c>
      <c r="AD15" s="113" t="s">
        <v>908</v>
      </c>
      <c r="AE15" s="113" t="s">
        <v>908</v>
      </c>
      <c r="AF15" s="113" t="s">
        <v>908</v>
      </c>
      <c r="AG15" s="113" t="s">
        <v>908</v>
      </c>
      <c r="AH15" s="113" t="s">
        <v>908</v>
      </c>
      <c r="AI15" s="113" t="s">
        <v>908</v>
      </c>
      <c r="AJ15" s="113" t="s">
        <v>908</v>
      </c>
      <c r="AK15" s="113" t="s">
        <v>908</v>
      </c>
      <c r="AL15" s="113" t="s">
        <v>908</v>
      </c>
      <c r="AM15" s="113" t="s">
        <v>908</v>
      </c>
      <c r="AN15" s="113">
        <v>10481</v>
      </c>
      <c r="AO15" s="113">
        <v>7331</v>
      </c>
      <c r="AP15" s="113">
        <v>3150</v>
      </c>
      <c r="AQ15" s="144"/>
    </row>
    <row r="16" s="66" customFormat="1" ht="150" hidden="1" customHeight="1" spans="1:43">
      <c r="A16" s="61">
        <v>7</v>
      </c>
      <c r="B16" s="61" t="s">
        <v>55</v>
      </c>
      <c r="C16" s="61" t="s">
        <v>929</v>
      </c>
      <c r="D16" s="61" t="s">
        <v>27</v>
      </c>
      <c r="E16" s="61" t="s">
        <v>32</v>
      </c>
      <c r="F16" s="90" t="s">
        <v>900</v>
      </c>
      <c r="G16" s="61" t="s">
        <v>930</v>
      </c>
      <c r="H16" s="91" t="s">
        <v>931</v>
      </c>
      <c r="I16" s="112">
        <f t="shared" si="3"/>
        <v>57.17646</v>
      </c>
      <c r="J16" s="112">
        <f t="shared" si="4"/>
        <v>57.17646</v>
      </c>
      <c r="K16" s="112">
        <v>57.17646</v>
      </c>
      <c r="L16" s="112"/>
      <c r="M16" s="113"/>
      <c r="N16" s="113"/>
      <c r="O16" s="112"/>
      <c r="P16" s="112"/>
      <c r="Q16" s="61"/>
      <c r="R16" s="61"/>
      <c r="S16" s="61"/>
      <c r="T16" s="61" t="s">
        <v>903</v>
      </c>
      <c r="U16" s="61">
        <v>2746</v>
      </c>
      <c r="V16" s="61" t="s">
        <v>904</v>
      </c>
      <c r="W16" s="61"/>
      <c r="X16" s="61" t="s">
        <v>905</v>
      </c>
      <c r="Y16" s="97" t="s">
        <v>905</v>
      </c>
      <c r="Z16" s="91" t="s">
        <v>932</v>
      </c>
      <c r="AA16" s="61" t="s">
        <v>271</v>
      </c>
      <c r="AB16" s="97"/>
      <c r="AC16" s="113" t="s">
        <v>907</v>
      </c>
      <c r="AD16" s="113" t="s">
        <v>908</v>
      </c>
      <c r="AE16" s="113" t="s">
        <v>908</v>
      </c>
      <c r="AF16" s="113" t="s">
        <v>908</v>
      </c>
      <c r="AG16" s="113" t="s">
        <v>908</v>
      </c>
      <c r="AH16" s="113" t="s">
        <v>908</v>
      </c>
      <c r="AI16" s="113" t="s">
        <v>908</v>
      </c>
      <c r="AJ16" s="113" t="s">
        <v>908</v>
      </c>
      <c r="AK16" s="113" t="s">
        <v>908</v>
      </c>
      <c r="AL16" s="113" t="s">
        <v>908</v>
      </c>
      <c r="AM16" s="113" t="s">
        <v>908</v>
      </c>
      <c r="AN16" s="113">
        <v>2746</v>
      </c>
      <c r="AO16" s="113">
        <v>1923</v>
      </c>
      <c r="AP16" s="113">
        <v>823</v>
      </c>
      <c r="AQ16" s="144"/>
    </row>
    <row r="17" s="66" customFormat="1" ht="95" hidden="1" customHeight="1" spans="1:43">
      <c r="A17" s="61">
        <v>8</v>
      </c>
      <c r="B17" s="61" t="s">
        <v>58</v>
      </c>
      <c r="C17" s="61" t="s">
        <v>933</v>
      </c>
      <c r="D17" s="61" t="s">
        <v>27</v>
      </c>
      <c r="E17" s="61" t="s">
        <v>236</v>
      </c>
      <c r="F17" s="90" t="s">
        <v>900</v>
      </c>
      <c r="G17" s="61" t="s">
        <v>934</v>
      </c>
      <c r="H17" s="91" t="s">
        <v>935</v>
      </c>
      <c r="I17" s="112">
        <f t="shared" si="3"/>
        <v>40.0085</v>
      </c>
      <c r="J17" s="112">
        <f t="shared" si="4"/>
        <v>40.0085</v>
      </c>
      <c r="K17" s="112">
        <v>40.0085</v>
      </c>
      <c r="L17" s="112"/>
      <c r="M17" s="113"/>
      <c r="N17" s="113"/>
      <c r="O17" s="112"/>
      <c r="P17" s="112"/>
      <c r="Q17" s="61"/>
      <c r="R17" s="61"/>
      <c r="S17" s="61"/>
      <c r="T17" s="61" t="s">
        <v>903</v>
      </c>
      <c r="U17" s="61">
        <v>464</v>
      </c>
      <c r="V17" s="61" t="s">
        <v>904</v>
      </c>
      <c r="W17" s="61"/>
      <c r="X17" s="61" t="s">
        <v>905</v>
      </c>
      <c r="Y17" s="97" t="s">
        <v>905</v>
      </c>
      <c r="Z17" s="91" t="s">
        <v>936</v>
      </c>
      <c r="AA17" s="61" t="s">
        <v>937</v>
      </c>
      <c r="AB17" s="97"/>
      <c r="AC17" s="113" t="s">
        <v>907</v>
      </c>
      <c r="AD17" s="113" t="s">
        <v>908</v>
      </c>
      <c r="AE17" s="113" t="s">
        <v>908</v>
      </c>
      <c r="AF17" s="113" t="s">
        <v>908</v>
      </c>
      <c r="AG17" s="113" t="s">
        <v>908</v>
      </c>
      <c r="AH17" s="113" t="s">
        <v>908</v>
      </c>
      <c r="AI17" s="113" t="s">
        <v>908</v>
      </c>
      <c r="AJ17" s="113" t="s">
        <v>908</v>
      </c>
      <c r="AK17" s="113" t="s">
        <v>908</v>
      </c>
      <c r="AL17" s="113" t="s">
        <v>908</v>
      </c>
      <c r="AM17" s="113" t="s">
        <v>908</v>
      </c>
      <c r="AN17" s="113">
        <v>464</v>
      </c>
      <c r="AO17" s="113">
        <v>310</v>
      </c>
      <c r="AP17" s="113">
        <v>154</v>
      </c>
      <c r="AQ17" s="144"/>
    </row>
    <row r="18" s="66" customFormat="1" ht="161" hidden="1" customHeight="1" spans="1:43">
      <c r="A18" s="61">
        <v>9</v>
      </c>
      <c r="B18" s="61" t="s">
        <v>61</v>
      </c>
      <c r="C18" s="61" t="s">
        <v>938</v>
      </c>
      <c r="D18" s="61" t="s">
        <v>27</v>
      </c>
      <c r="E18" s="61" t="s">
        <v>32</v>
      </c>
      <c r="F18" s="90" t="s">
        <v>900</v>
      </c>
      <c r="G18" s="61" t="s">
        <v>939</v>
      </c>
      <c r="H18" s="91" t="s">
        <v>940</v>
      </c>
      <c r="I18" s="112">
        <f t="shared" si="3"/>
        <v>4023.39075</v>
      </c>
      <c r="J18" s="112">
        <f t="shared" ref="J18:J22" si="5">SUM(K18:Q18)</f>
        <v>4023.39075</v>
      </c>
      <c r="K18" s="112">
        <f>160935.63*0.025</f>
        <v>4023.39075</v>
      </c>
      <c r="L18" s="112"/>
      <c r="M18" s="112"/>
      <c r="N18" s="112"/>
      <c r="O18" s="112"/>
      <c r="P18" s="112"/>
      <c r="Q18" s="112"/>
      <c r="R18" s="112"/>
      <c r="S18" s="112"/>
      <c r="T18" s="61" t="s">
        <v>903</v>
      </c>
      <c r="U18" s="61">
        <v>20504</v>
      </c>
      <c r="V18" s="61" t="s">
        <v>904</v>
      </c>
      <c r="W18" s="61"/>
      <c r="X18" s="61" t="s">
        <v>905</v>
      </c>
      <c r="Y18" s="97" t="s">
        <v>905</v>
      </c>
      <c r="Z18" s="91" t="s">
        <v>941</v>
      </c>
      <c r="AA18" s="61" t="s">
        <v>225</v>
      </c>
      <c r="AB18" s="97"/>
      <c r="AC18" s="113" t="s">
        <v>907</v>
      </c>
      <c r="AD18" s="113" t="s">
        <v>908</v>
      </c>
      <c r="AE18" s="113" t="s">
        <v>908</v>
      </c>
      <c r="AF18" s="113" t="s">
        <v>908</v>
      </c>
      <c r="AG18" s="113" t="s">
        <v>908</v>
      </c>
      <c r="AH18" s="113" t="s">
        <v>908</v>
      </c>
      <c r="AI18" s="113" t="s">
        <v>908</v>
      </c>
      <c r="AJ18" s="113" t="s">
        <v>908</v>
      </c>
      <c r="AK18" s="113" t="s">
        <v>908</v>
      </c>
      <c r="AL18" s="113" t="s">
        <v>908</v>
      </c>
      <c r="AM18" s="113" t="s">
        <v>908</v>
      </c>
      <c r="AN18" s="113">
        <v>20504</v>
      </c>
      <c r="AO18" s="113">
        <v>14353</v>
      </c>
      <c r="AP18" s="113">
        <v>6151</v>
      </c>
      <c r="AQ18" s="144"/>
    </row>
    <row r="19" s="66" customFormat="1" ht="204.75" spans="1:43">
      <c r="A19" s="61">
        <v>10</v>
      </c>
      <c r="B19" s="61" t="s">
        <v>64</v>
      </c>
      <c r="C19" s="61" t="s">
        <v>942</v>
      </c>
      <c r="D19" s="61" t="s">
        <v>27</v>
      </c>
      <c r="E19" s="61" t="s">
        <v>46</v>
      </c>
      <c r="F19" s="90" t="s">
        <v>900</v>
      </c>
      <c r="G19" s="61" t="s">
        <v>943</v>
      </c>
      <c r="H19" s="91" t="s">
        <v>944</v>
      </c>
      <c r="I19" s="112">
        <f t="shared" si="3"/>
        <v>2522.8</v>
      </c>
      <c r="J19" s="112">
        <f t="shared" si="5"/>
        <v>2522.8</v>
      </c>
      <c r="K19" s="112">
        <f>6307*0.4</f>
        <v>2522.8</v>
      </c>
      <c r="L19" s="112"/>
      <c r="M19" s="112"/>
      <c r="N19" s="112"/>
      <c r="O19" s="112"/>
      <c r="P19" s="112"/>
      <c r="Q19" s="112"/>
      <c r="R19" s="112"/>
      <c r="S19" s="112"/>
      <c r="T19" s="61" t="s">
        <v>903</v>
      </c>
      <c r="U19" s="61">
        <v>4848</v>
      </c>
      <c r="V19" s="61" t="s">
        <v>904</v>
      </c>
      <c r="W19" s="61"/>
      <c r="X19" s="61" t="s">
        <v>905</v>
      </c>
      <c r="Y19" s="97" t="s">
        <v>905</v>
      </c>
      <c r="Z19" s="91" t="s">
        <v>945</v>
      </c>
      <c r="AA19" s="61" t="s">
        <v>48</v>
      </c>
      <c r="AB19" s="97"/>
      <c r="AC19" s="113" t="s">
        <v>907</v>
      </c>
      <c r="AD19" s="113" t="s">
        <v>908</v>
      </c>
      <c r="AE19" s="113" t="s">
        <v>908</v>
      </c>
      <c r="AF19" s="113" t="s">
        <v>908</v>
      </c>
      <c r="AG19" s="113" t="s">
        <v>908</v>
      </c>
      <c r="AH19" s="113" t="s">
        <v>908</v>
      </c>
      <c r="AI19" s="113" t="s">
        <v>908</v>
      </c>
      <c r="AJ19" s="113" t="s">
        <v>908</v>
      </c>
      <c r="AK19" s="113" t="s">
        <v>908</v>
      </c>
      <c r="AL19" s="113" t="s">
        <v>908</v>
      </c>
      <c r="AM19" s="113" t="s">
        <v>908</v>
      </c>
      <c r="AN19" s="113">
        <v>4848</v>
      </c>
      <c r="AO19" s="113">
        <v>3394</v>
      </c>
      <c r="AP19" s="113">
        <v>1454</v>
      </c>
      <c r="AQ19" s="144"/>
    </row>
    <row r="20" s="66" customFormat="1" ht="236.25" hidden="1" spans="1:43">
      <c r="A20" s="61">
        <v>11</v>
      </c>
      <c r="B20" s="61" t="s">
        <v>67</v>
      </c>
      <c r="C20" s="61" t="s">
        <v>946</v>
      </c>
      <c r="D20" s="61" t="s">
        <v>27</v>
      </c>
      <c r="E20" s="61" t="s">
        <v>46</v>
      </c>
      <c r="F20" s="90" t="s">
        <v>900</v>
      </c>
      <c r="G20" s="61" t="s">
        <v>943</v>
      </c>
      <c r="H20" s="91" t="s">
        <v>947</v>
      </c>
      <c r="I20" s="112">
        <f t="shared" si="3"/>
        <v>931.72</v>
      </c>
      <c r="J20" s="112">
        <f t="shared" si="5"/>
        <v>931.72</v>
      </c>
      <c r="K20" s="112">
        <f>23293*0.04</f>
        <v>931.72</v>
      </c>
      <c r="L20" s="112"/>
      <c r="M20" s="112"/>
      <c r="N20" s="112"/>
      <c r="O20" s="112"/>
      <c r="P20" s="112"/>
      <c r="Q20" s="112"/>
      <c r="R20" s="112"/>
      <c r="S20" s="112"/>
      <c r="T20" s="61" t="s">
        <v>903</v>
      </c>
      <c r="U20" s="61">
        <v>5059</v>
      </c>
      <c r="V20" s="61" t="s">
        <v>904</v>
      </c>
      <c r="W20" s="61"/>
      <c r="X20" s="61" t="s">
        <v>905</v>
      </c>
      <c r="Y20" s="97" t="s">
        <v>905</v>
      </c>
      <c r="Z20" s="91" t="s">
        <v>948</v>
      </c>
      <c r="AA20" s="61" t="s">
        <v>48</v>
      </c>
      <c r="AB20" s="97"/>
      <c r="AC20" s="113" t="s">
        <v>907</v>
      </c>
      <c r="AD20" s="113" t="s">
        <v>908</v>
      </c>
      <c r="AE20" s="113" t="s">
        <v>908</v>
      </c>
      <c r="AF20" s="113" t="s">
        <v>908</v>
      </c>
      <c r="AG20" s="113" t="s">
        <v>908</v>
      </c>
      <c r="AH20" s="113" t="s">
        <v>908</v>
      </c>
      <c r="AI20" s="113" t="s">
        <v>908</v>
      </c>
      <c r="AJ20" s="113" t="s">
        <v>908</v>
      </c>
      <c r="AK20" s="113" t="s">
        <v>908</v>
      </c>
      <c r="AL20" s="113" t="s">
        <v>908</v>
      </c>
      <c r="AM20" s="113" t="s">
        <v>908</v>
      </c>
      <c r="AN20" s="113">
        <v>5059</v>
      </c>
      <c r="AO20" s="113">
        <v>3542</v>
      </c>
      <c r="AP20" s="113">
        <v>1517</v>
      </c>
      <c r="AQ20" s="144"/>
    </row>
    <row r="21" s="66" customFormat="1" ht="179" customHeight="1" spans="1:43">
      <c r="A21" s="61">
        <v>12</v>
      </c>
      <c r="B21" s="61" t="s">
        <v>70</v>
      </c>
      <c r="C21" s="61" t="s">
        <v>53</v>
      </c>
      <c r="D21" s="61" t="s">
        <v>27</v>
      </c>
      <c r="E21" s="61" t="s">
        <v>46</v>
      </c>
      <c r="F21" s="90" t="s">
        <v>900</v>
      </c>
      <c r="G21" s="61" t="s">
        <v>949</v>
      </c>
      <c r="H21" s="91" t="s">
        <v>950</v>
      </c>
      <c r="I21" s="112">
        <f t="shared" si="3"/>
        <v>5662.5</v>
      </c>
      <c r="J21" s="112">
        <f t="shared" si="5"/>
        <v>5662.5</v>
      </c>
      <c r="K21" s="112">
        <f>18875*0.3</f>
        <v>5662.5</v>
      </c>
      <c r="L21" s="112"/>
      <c r="M21" s="112"/>
      <c r="N21" s="112"/>
      <c r="O21" s="112"/>
      <c r="P21" s="112"/>
      <c r="Q21" s="112"/>
      <c r="R21" s="112"/>
      <c r="S21" s="112"/>
      <c r="T21" s="61" t="s">
        <v>903</v>
      </c>
      <c r="U21" s="61">
        <v>11241</v>
      </c>
      <c r="V21" s="61" t="s">
        <v>904</v>
      </c>
      <c r="W21" s="61"/>
      <c r="X21" s="61" t="s">
        <v>905</v>
      </c>
      <c r="Y21" s="97" t="s">
        <v>905</v>
      </c>
      <c r="Z21" s="91" t="s">
        <v>951</v>
      </c>
      <c r="AA21" s="61" t="s">
        <v>48</v>
      </c>
      <c r="AB21" s="97"/>
      <c r="AC21" s="113" t="s">
        <v>907</v>
      </c>
      <c r="AD21" s="113" t="s">
        <v>908</v>
      </c>
      <c r="AE21" s="113" t="s">
        <v>908</v>
      </c>
      <c r="AF21" s="113" t="s">
        <v>908</v>
      </c>
      <c r="AG21" s="113" t="s">
        <v>908</v>
      </c>
      <c r="AH21" s="113" t="s">
        <v>908</v>
      </c>
      <c r="AI21" s="113" t="s">
        <v>908</v>
      </c>
      <c r="AJ21" s="113" t="s">
        <v>908</v>
      </c>
      <c r="AK21" s="113" t="s">
        <v>908</v>
      </c>
      <c r="AL21" s="113" t="s">
        <v>908</v>
      </c>
      <c r="AM21" s="113" t="s">
        <v>908</v>
      </c>
      <c r="AN21" s="113">
        <v>11241</v>
      </c>
      <c r="AO21" s="113">
        <v>7940</v>
      </c>
      <c r="AP21" s="113">
        <v>3301</v>
      </c>
      <c r="AQ21" s="144"/>
    </row>
    <row r="22" s="66" customFormat="1" ht="180" hidden="1" customHeight="1" spans="1:43">
      <c r="A22" s="61">
        <v>13</v>
      </c>
      <c r="B22" s="61" t="s">
        <v>73</v>
      </c>
      <c r="C22" s="61" t="s">
        <v>56</v>
      </c>
      <c r="D22" s="61" t="s">
        <v>27</v>
      </c>
      <c r="E22" s="61" t="s">
        <v>46</v>
      </c>
      <c r="F22" s="90" t="s">
        <v>900</v>
      </c>
      <c r="G22" s="61" t="s">
        <v>949</v>
      </c>
      <c r="H22" s="91" t="s">
        <v>952</v>
      </c>
      <c r="I22" s="112">
        <f t="shared" si="3"/>
        <v>3697.2</v>
      </c>
      <c r="J22" s="112">
        <f t="shared" si="5"/>
        <v>3697.2</v>
      </c>
      <c r="K22" s="112">
        <f>123240*0.03</f>
        <v>3697.2</v>
      </c>
      <c r="L22" s="112"/>
      <c r="M22" s="112"/>
      <c r="N22" s="112"/>
      <c r="O22" s="112"/>
      <c r="P22" s="112"/>
      <c r="Q22" s="112"/>
      <c r="R22" s="112"/>
      <c r="S22" s="112"/>
      <c r="T22" s="61" t="s">
        <v>903</v>
      </c>
      <c r="U22" s="61">
        <v>19723</v>
      </c>
      <c r="V22" s="61" t="s">
        <v>904</v>
      </c>
      <c r="W22" s="61"/>
      <c r="X22" s="61" t="s">
        <v>905</v>
      </c>
      <c r="Y22" s="97" t="s">
        <v>905</v>
      </c>
      <c r="Z22" s="91" t="s">
        <v>953</v>
      </c>
      <c r="AA22" s="61" t="s">
        <v>48</v>
      </c>
      <c r="AB22" s="97"/>
      <c r="AC22" s="113" t="s">
        <v>907</v>
      </c>
      <c r="AD22" s="113" t="s">
        <v>908</v>
      </c>
      <c r="AE22" s="113" t="s">
        <v>908</v>
      </c>
      <c r="AF22" s="113" t="s">
        <v>908</v>
      </c>
      <c r="AG22" s="113" t="s">
        <v>908</v>
      </c>
      <c r="AH22" s="113" t="s">
        <v>908</v>
      </c>
      <c r="AI22" s="113" t="s">
        <v>908</v>
      </c>
      <c r="AJ22" s="113" t="s">
        <v>908</v>
      </c>
      <c r="AK22" s="113" t="s">
        <v>908</v>
      </c>
      <c r="AL22" s="113" t="s">
        <v>908</v>
      </c>
      <c r="AM22" s="113" t="s">
        <v>908</v>
      </c>
      <c r="AN22" s="113">
        <v>19723</v>
      </c>
      <c r="AO22" s="113">
        <v>14052</v>
      </c>
      <c r="AP22" s="113">
        <v>5671</v>
      </c>
      <c r="AQ22" s="144"/>
    </row>
    <row r="23" s="66" customFormat="1" ht="110.25" hidden="1" spans="1:43">
      <c r="A23" s="61">
        <v>14</v>
      </c>
      <c r="B23" s="61" t="s">
        <v>76</v>
      </c>
      <c r="C23" s="61" t="s">
        <v>954</v>
      </c>
      <c r="D23" s="61" t="s">
        <v>27</v>
      </c>
      <c r="E23" s="61" t="s">
        <v>46</v>
      </c>
      <c r="F23" s="90" t="s">
        <v>900</v>
      </c>
      <c r="G23" s="61" t="s">
        <v>955</v>
      </c>
      <c r="H23" s="91" t="s">
        <v>956</v>
      </c>
      <c r="I23" s="112">
        <f t="shared" si="3"/>
        <v>50.519</v>
      </c>
      <c r="J23" s="112">
        <f t="shared" ref="J23:J25" si="6">SUM(K23:R23)</f>
        <v>50.519</v>
      </c>
      <c r="K23" s="112">
        <v>50.519</v>
      </c>
      <c r="L23" s="112"/>
      <c r="M23" s="112"/>
      <c r="N23" s="112"/>
      <c r="O23" s="112"/>
      <c r="P23" s="112"/>
      <c r="Q23" s="112"/>
      <c r="R23" s="112"/>
      <c r="S23" s="112"/>
      <c r="T23" s="61" t="s">
        <v>903</v>
      </c>
      <c r="U23" s="61">
        <v>1033</v>
      </c>
      <c r="V23" s="61" t="s">
        <v>904</v>
      </c>
      <c r="W23" s="113"/>
      <c r="X23" s="120" t="s">
        <v>905</v>
      </c>
      <c r="Y23" s="120" t="s">
        <v>905</v>
      </c>
      <c r="Z23" s="91" t="s">
        <v>957</v>
      </c>
      <c r="AA23" s="61" t="s">
        <v>48</v>
      </c>
      <c r="AB23" s="97"/>
      <c r="AC23" s="113" t="s">
        <v>907</v>
      </c>
      <c r="AD23" s="113" t="s">
        <v>908</v>
      </c>
      <c r="AE23" s="113" t="s">
        <v>908</v>
      </c>
      <c r="AF23" s="113" t="s">
        <v>908</v>
      </c>
      <c r="AG23" s="113" t="s">
        <v>908</v>
      </c>
      <c r="AH23" s="113" t="s">
        <v>908</v>
      </c>
      <c r="AI23" s="113" t="s">
        <v>908</v>
      </c>
      <c r="AJ23" s="113" t="s">
        <v>908</v>
      </c>
      <c r="AK23" s="113" t="s">
        <v>908</v>
      </c>
      <c r="AL23" s="113" t="s">
        <v>908</v>
      </c>
      <c r="AM23" s="113" t="s">
        <v>908</v>
      </c>
      <c r="AN23" s="113">
        <v>1033</v>
      </c>
      <c r="AO23" s="113">
        <v>724</v>
      </c>
      <c r="AP23" s="113">
        <v>309</v>
      </c>
      <c r="AQ23" s="144"/>
    </row>
    <row r="24" s="66" customFormat="1" ht="126" hidden="1" spans="1:43">
      <c r="A24" s="61">
        <v>15</v>
      </c>
      <c r="B24" s="61" t="s">
        <v>79</v>
      </c>
      <c r="C24" s="61" t="s">
        <v>958</v>
      </c>
      <c r="D24" s="61" t="s">
        <v>27</v>
      </c>
      <c r="E24" s="61" t="s">
        <v>46</v>
      </c>
      <c r="F24" s="90" t="s">
        <v>900</v>
      </c>
      <c r="G24" s="61" t="s">
        <v>959</v>
      </c>
      <c r="H24" s="91" t="s">
        <v>960</v>
      </c>
      <c r="I24" s="112">
        <f t="shared" si="3"/>
        <v>43.775</v>
      </c>
      <c r="J24" s="112">
        <f t="shared" si="6"/>
        <v>43.775</v>
      </c>
      <c r="K24" s="112">
        <v>43.775</v>
      </c>
      <c r="L24" s="112"/>
      <c r="M24" s="112"/>
      <c r="N24" s="112"/>
      <c r="O24" s="112"/>
      <c r="P24" s="112"/>
      <c r="Q24" s="112"/>
      <c r="R24" s="112"/>
      <c r="S24" s="112"/>
      <c r="T24" s="61" t="s">
        <v>903</v>
      </c>
      <c r="U24" s="61">
        <v>866</v>
      </c>
      <c r="V24" s="61" t="s">
        <v>904</v>
      </c>
      <c r="W24" s="113"/>
      <c r="X24" s="120" t="s">
        <v>905</v>
      </c>
      <c r="Y24" s="120" t="s">
        <v>905</v>
      </c>
      <c r="Z24" s="91" t="s">
        <v>961</v>
      </c>
      <c r="AA24" s="61" t="s">
        <v>48</v>
      </c>
      <c r="AB24" s="97"/>
      <c r="AC24" s="113" t="s">
        <v>907</v>
      </c>
      <c r="AD24" s="113" t="s">
        <v>908</v>
      </c>
      <c r="AE24" s="113" t="s">
        <v>908</v>
      </c>
      <c r="AF24" s="113" t="s">
        <v>908</v>
      </c>
      <c r="AG24" s="113" t="s">
        <v>908</v>
      </c>
      <c r="AH24" s="113" t="s">
        <v>908</v>
      </c>
      <c r="AI24" s="113" t="s">
        <v>908</v>
      </c>
      <c r="AJ24" s="113" t="s">
        <v>908</v>
      </c>
      <c r="AK24" s="113" t="s">
        <v>908</v>
      </c>
      <c r="AL24" s="113" t="s">
        <v>908</v>
      </c>
      <c r="AM24" s="113" t="s">
        <v>908</v>
      </c>
      <c r="AN24" s="113">
        <v>866</v>
      </c>
      <c r="AO24" s="113">
        <v>607</v>
      </c>
      <c r="AP24" s="113">
        <v>259</v>
      </c>
      <c r="AQ24" s="144"/>
    </row>
    <row r="25" s="66" customFormat="1" ht="315" hidden="1" spans="1:43">
      <c r="A25" s="61">
        <v>16</v>
      </c>
      <c r="B25" s="61" t="s">
        <v>84</v>
      </c>
      <c r="C25" s="61" t="s">
        <v>962</v>
      </c>
      <c r="D25" s="61" t="s">
        <v>27</v>
      </c>
      <c r="E25" s="61" t="s">
        <v>46</v>
      </c>
      <c r="F25" s="90" t="s">
        <v>900</v>
      </c>
      <c r="G25" s="61" t="s">
        <v>963</v>
      </c>
      <c r="H25" s="91" t="s">
        <v>964</v>
      </c>
      <c r="I25" s="112">
        <f t="shared" si="3"/>
        <v>287.3605</v>
      </c>
      <c r="J25" s="112">
        <f t="shared" si="6"/>
        <v>287.3605</v>
      </c>
      <c r="K25" s="112">
        <v>287.3605</v>
      </c>
      <c r="L25" s="112"/>
      <c r="M25" s="112"/>
      <c r="N25" s="112"/>
      <c r="O25" s="112"/>
      <c r="P25" s="112"/>
      <c r="Q25" s="112"/>
      <c r="R25" s="112"/>
      <c r="S25" s="112"/>
      <c r="T25" s="61" t="s">
        <v>903</v>
      </c>
      <c r="U25" s="61">
        <v>2071</v>
      </c>
      <c r="V25" s="61" t="s">
        <v>904</v>
      </c>
      <c r="W25" s="113"/>
      <c r="X25" s="120" t="s">
        <v>905</v>
      </c>
      <c r="Y25" s="120" t="s">
        <v>905</v>
      </c>
      <c r="Z25" s="91" t="s">
        <v>965</v>
      </c>
      <c r="AA25" s="61" t="s">
        <v>48</v>
      </c>
      <c r="AB25" s="97"/>
      <c r="AC25" s="113" t="s">
        <v>907</v>
      </c>
      <c r="AD25" s="113" t="s">
        <v>908</v>
      </c>
      <c r="AE25" s="113" t="s">
        <v>908</v>
      </c>
      <c r="AF25" s="113" t="s">
        <v>908</v>
      </c>
      <c r="AG25" s="113" t="s">
        <v>908</v>
      </c>
      <c r="AH25" s="113" t="s">
        <v>908</v>
      </c>
      <c r="AI25" s="113" t="s">
        <v>908</v>
      </c>
      <c r="AJ25" s="113" t="s">
        <v>908</v>
      </c>
      <c r="AK25" s="113" t="s">
        <v>908</v>
      </c>
      <c r="AL25" s="113" t="s">
        <v>908</v>
      </c>
      <c r="AM25" s="113" t="s">
        <v>908</v>
      </c>
      <c r="AN25" s="113">
        <v>2071</v>
      </c>
      <c r="AO25" s="113">
        <v>1450</v>
      </c>
      <c r="AP25" s="113">
        <v>621</v>
      </c>
      <c r="AQ25" s="144"/>
    </row>
    <row r="26" s="66" customFormat="1" ht="204.75" hidden="1" spans="1:43">
      <c r="A26" s="61">
        <v>17</v>
      </c>
      <c r="B26" s="61" t="s">
        <v>87</v>
      </c>
      <c r="C26" s="61" t="s">
        <v>966</v>
      </c>
      <c r="D26" s="61" t="s">
        <v>27</v>
      </c>
      <c r="E26" s="61" t="s">
        <v>46</v>
      </c>
      <c r="F26" s="90" t="s">
        <v>900</v>
      </c>
      <c r="G26" s="61" t="s">
        <v>967</v>
      </c>
      <c r="H26" s="91" t="s">
        <v>968</v>
      </c>
      <c r="I26" s="112">
        <f t="shared" si="3"/>
        <v>433.41895</v>
      </c>
      <c r="J26" s="112">
        <f>SUM(K26:Q26)</f>
        <v>433.41895</v>
      </c>
      <c r="K26" s="112">
        <v>433.41895</v>
      </c>
      <c r="L26" s="112"/>
      <c r="M26" s="112"/>
      <c r="N26" s="112"/>
      <c r="O26" s="112"/>
      <c r="P26" s="112"/>
      <c r="Q26" s="112"/>
      <c r="R26" s="112"/>
      <c r="S26" s="112"/>
      <c r="T26" s="61" t="s">
        <v>903</v>
      </c>
      <c r="U26" s="61">
        <v>2737</v>
      </c>
      <c r="V26" s="61" t="s">
        <v>905</v>
      </c>
      <c r="W26" s="61"/>
      <c r="X26" s="61" t="s">
        <v>904</v>
      </c>
      <c r="Y26" s="97" t="s">
        <v>905</v>
      </c>
      <c r="Z26" s="91" t="s">
        <v>969</v>
      </c>
      <c r="AA26" s="61" t="s">
        <v>48</v>
      </c>
      <c r="AB26" s="97"/>
      <c r="AC26" s="113" t="s">
        <v>907</v>
      </c>
      <c r="AD26" s="113" t="s">
        <v>908</v>
      </c>
      <c r="AE26" s="113" t="s">
        <v>908</v>
      </c>
      <c r="AF26" s="113" t="s">
        <v>908</v>
      </c>
      <c r="AG26" s="113" t="s">
        <v>908</v>
      </c>
      <c r="AH26" s="113" t="s">
        <v>908</v>
      </c>
      <c r="AI26" s="113" t="s">
        <v>908</v>
      </c>
      <c r="AJ26" s="113" t="s">
        <v>908</v>
      </c>
      <c r="AK26" s="113" t="s">
        <v>908</v>
      </c>
      <c r="AL26" s="113" t="s">
        <v>908</v>
      </c>
      <c r="AM26" s="113" t="s">
        <v>908</v>
      </c>
      <c r="AN26" s="113">
        <v>2737</v>
      </c>
      <c r="AO26" s="113">
        <v>1916</v>
      </c>
      <c r="AP26" s="113">
        <v>821</v>
      </c>
      <c r="AQ26" s="144"/>
    </row>
    <row r="27" s="66" customFormat="1" ht="102" hidden="1" customHeight="1" spans="1:43">
      <c r="A27" s="61">
        <v>18</v>
      </c>
      <c r="B27" s="61" t="s">
        <v>94</v>
      </c>
      <c r="C27" s="61" t="s">
        <v>95</v>
      </c>
      <c r="D27" s="61" t="s">
        <v>27</v>
      </c>
      <c r="E27" s="61" t="s">
        <v>96</v>
      </c>
      <c r="F27" s="90" t="s">
        <v>97</v>
      </c>
      <c r="G27" s="61" t="s">
        <v>33</v>
      </c>
      <c r="H27" s="91" t="s">
        <v>98</v>
      </c>
      <c r="I27" s="112">
        <f t="shared" si="3"/>
        <v>478.2</v>
      </c>
      <c r="J27" s="112">
        <f t="shared" ref="J27:J37" si="7">SUM(K27:Q27)</f>
        <v>478.2</v>
      </c>
      <c r="K27" s="112">
        <v>478.2</v>
      </c>
      <c r="L27" s="112"/>
      <c r="M27" s="112"/>
      <c r="N27" s="112"/>
      <c r="O27" s="112"/>
      <c r="P27" s="112"/>
      <c r="Q27" s="112"/>
      <c r="R27" s="112"/>
      <c r="S27" s="112"/>
      <c r="T27" s="61" t="s">
        <v>903</v>
      </c>
      <c r="U27" s="61">
        <v>43163</v>
      </c>
      <c r="V27" s="61" t="s">
        <v>904</v>
      </c>
      <c r="W27" s="61"/>
      <c r="X27" s="61" t="s">
        <v>905</v>
      </c>
      <c r="Y27" s="97" t="s">
        <v>905</v>
      </c>
      <c r="Z27" s="91" t="s">
        <v>970</v>
      </c>
      <c r="AA27" s="61" t="s">
        <v>97</v>
      </c>
      <c r="AB27" s="97"/>
      <c r="AC27" s="113" t="s">
        <v>907</v>
      </c>
      <c r="AD27" s="113" t="s">
        <v>908</v>
      </c>
      <c r="AE27" s="113" t="s">
        <v>908</v>
      </c>
      <c r="AF27" s="113" t="s">
        <v>908</v>
      </c>
      <c r="AG27" s="113" t="s">
        <v>908</v>
      </c>
      <c r="AH27" s="113" t="s">
        <v>908</v>
      </c>
      <c r="AI27" s="113" t="s">
        <v>908</v>
      </c>
      <c r="AJ27" s="113" t="s">
        <v>908</v>
      </c>
      <c r="AK27" s="113" t="s">
        <v>908</v>
      </c>
      <c r="AL27" s="113" t="s">
        <v>908</v>
      </c>
      <c r="AM27" s="113" t="s">
        <v>908</v>
      </c>
      <c r="AN27" s="113">
        <v>9745</v>
      </c>
      <c r="AO27" s="113">
        <v>7600</v>
      </c>
      <c r="AP27" s="113">
        <v>2145</v>
      </c>
      <c r="AQ27" s="144"/>
    </row>
    <row r="28" s="65" customFormat="1" ht="53" hidden="1" customHeight="1" spans="1:42">
      <c r="A28" s="85" t="s">
        <v>99</v>
      </c>
      <c r="B28" s="92" t="s">
        <v>100</v>
      </c>
      <c r="C28" s="93"/>
      <c r="D28" s="93"/>
      <c r="E28" s="94"/>
      <c r="F28" s="86"/>
      <c r="G28" s="86"/>
      <c r="H28" s="95">
        <v>12</v>
      </c>
      <c r="I28" s="86">
        <f>SUM(I29:I40)</f>
        <v>12082.833713</v>
      </c>
      <c r="J28" s="86">
        <f t="shared" ref="I28:S28" si="8">SUM(J29:J40)</f>
        <v>12082.833713</v>
      </c>
      <c r="K28" s="86">
        <f t="shared" si="8"/>
        <v>9406</v>
      </c>
      <c r="L28" s="86">
        <f t="shared" si="8"/>
        <v>1275</v>
      </c>
      <c r="M28" s="86">
        <f t="shared" si="8"/>
        <v>0</v>
      </c>
      <c r="N28" s="86">
        <f t="shared" si="8"/>
        <v>0</v>
      </c>
      <c r="O28" s="114">
        <f t="shared" si="8"/>
        <v>1401.833713</v>
      </c>
      <c r="P28" s="115">
        <f t="shared" si="8"/>
        <v>0</v>
      </c>
      <c r="Q28" s="86">
        <f t="shared" si="8"/>
        <v>0</v>
      </c>
      <c r="R28" s="116">
        <f t="shared" si="8"/>
        <v>0</v>
      </c>
      <c r="S28" s="116">
        <f t="shared" si="8"/>
        <v>0</v>
      </c>
      <c r="T28" s="116"/>
      <c r="U28" s="116"/>
      <c r="V28" s="116"/>
      <c r="W28" s="116"/>
      <c r="X28" s="116"/>
      <c r="Y28" s="116"/>
      <c r="Z28" s="128"/>
      <c r="AA28" s="116"/>
      <c r="AB28" s="116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</row>
    <row r="29" s="66" customFormat="1" ht="110.25" hidden="1" spans="1:43">
      <c r="A29" s="61">
        <v>19</v>
      </c>
      <c r="B29" s="61" t="s">
        <v>101</v>
      </c>
      <c r="C29" s="61" t="s">
        <v>102</v>
      </c>
      <c r="D29" s="61" t="s">
        <v>646</v>
      </c>
      <c r="E29" s="61" t="s">
        <v>32</v>
      </c>
      <c r="F29" s="90" t="s">
        <v>103</v>
      </c>
      <c r="G29" s="61" t="s">
        <v>104</v>
      </c>
      <c r="H29" s="96" t="s">
        <v>971</v>
      </c>
      <c r="I29" s="112">
        <f t="shared" ref="I29:I37" si="9">SUM(J29,R29,S29)</f>
        <v>1535</v>
      </c>
      <c r="J29" s="112">
        <f t="shared" si="7"/>
        <v>1535</v>
      </c>
      <c r="K29" s="112">
        <v>850</v>
      </c>
      <c r="L29" s="112">
        <v>340</v>
      </c>
      <c r="M29" s="112"/>
      <c r="N29" s="112"/>
      <c r="O29" s="112">
        <v>345</v>
      </c>
      <c r="P29" s="112"/>
      <c r="Q29" s="112"/>
      <c r="R29" s="112"/>
      <c r="S29" s="112"/>
      <c r="T29" s="61" t="s">
        <v>903</v>
      </c>
      <c r="U29" s="61"/>
      <c r="V29" s="61" t="s">
        <v>905</v>
      </c>
      <c r="W29" s="61"/>
      <c r="X29" s="61" t="s">
        <v>904</v>
      </c>
      <c r="Y29" s="97" t="s">
        <v>905</v>
      </c>
      <c r="Z29" s="96" t="s">
        <v>972</v>
      </c>
      <c r="AA29" s="61" t="s">
        <v>106</v>
      </c>
      <c r="AB29" s="97"/>
      <c r="AC29" s="120" t="s">
        <v>973</v>
      </c>
      <c r="AD29" s="120" t="s">
        <v>908</v>
      </c>
      <c r="AE29" s="120" t="s">
        <v>908</v>
      </c>
      <c r="AF29" s="120" t="s">
        <v>908</v>
      </c>
      <c r="AG29" s="120" t="s">
        <v>908</v>
      </c>
      <c r="AH29" s="120" t="s">
        <v>908</v>
      </c>
      <c r="AI29" s="120" t="s">
        <v>908</v>
      </c>
      <c r="AJ29" s="120" t="s">
        <v>908</v>
      </c>
      <c r="AK29" s="120" t="s">
        <v>908</v>
      </c>
      <c r="AL29" s="120">
        <v>90</v>
      </c>
      <c r="AM29" s="120">
        <v>3000</v>
      </c>
      <c r="AN29" s="120">
        <v>3500</v>
      </c>
      <c r="AO29" s="120">
        <v>1800</v>
      </c>
      <c r="AP29" s="120">
        <v>200</v>
      </c>
      <c r="AQ29" s="144"/>
    </row>
    <row r="30" s="66" customFormat="1" ht="110.25" hidden="1" spans="1:43">
      <c r="A30" s="61">
        <v>20</v>
      </c>
      <c r="B30" s="61" t="s">
        <v>107</v>
      </c>
      <c r="C30" s="61" t="s">
        <v>108</v>
      </c>
      <c r="D30" s="61" t="s">
        <v>646</v>
      </c>
      <c r="E30" s="61" t="s">
        <v>32</v>
      </c>
      <c r="F30" s="90" t="s">
        <v>109</v>
      </c>
      <c r="G30" s="61" t="s">
        <v>110</v>
      </c>
      <c r="H30" s="91" t="s">
        <v>111</v>
      </c>
      <c r="I30" s="112">
        <f t="shared" si="9"/>
        <v>400</v>
      </c>
      <c r="J30" s="112">
        <f t="shared" si="7"/>
        <v>400</v>
      </c>
      <c r="K30" s="112">
        <v>400</v>
      </c>
      <c r="L30" s="112"/>
      <c r="M30" s="112"/>
      <c r="N30" s="112"/>
      <c r="O30" s="112"/>
      <c r="P30" s="112"/>
      <c r="Q30" s="112"/>
      <c r="R30" s="112"/>
      <c r="S30" s="112"/>
      <c r="T30" s="61" t="s">
        <v>903</v>
      </c>
      <c r="U30" s="61"/>
      <c r="V30" s="61" t="s">
        <v>905</v>
      </c>
      <c r="W30" s="61"/>
      <c r="X30" s="61" t="s">
        <v>904</v>
      </c>
      <c r="Y30" s="97" t="s">
        <v>905</v>
      </c>
      <c r="Z30" s="96" t="s">
        <v>974</v>
      </c>
      <c r="AA30" s="61" t="s">
        <v>106</v>
      </c>
      <c r="AB30" s="97"/>
      <c r="AC30" s="120" t="s">
        <v>975</v>
      </c>
      <c r="AD30" s="120"/>
      <c r="AE30" s="120"/>
      <c r="AF30" s="120"/>
      <c r="AG30" s="120"/>
      <c r="AH30" s="120"/>
      <c r="AI30" s="120"/>
      <c r="AJ30" s="120"/>
      <c r="AK30" s="139"/>
      <c r="AL30" s="120">
        <v>60</v>
      </c>
      <c r="AM30" s="120">
        <v>4500</v>
      </c>
      <c r="AN30" s="120">
        <v>258</v>
      </c>
      <c r="AO30" s="120">
        <v>96</v>
      </c>
      <c r="AP30" s="120">
        <v>42</v>
      </c>
      <c r="AQ30" s="144"/>
    </row>
    <row r="31" s="66" customFormat="1" ht="110.25" hidden="1" spans="1:43">
      <c r="A31" s="61">
        <v>21</v>
      </c>
      <c r="B31" s="61" t="s">
        <v>112</v>
      </c>
      <c r="C31" s="61" t="s">
        <v>113</v>
      </c>
      <c r="D31" s="61" t="s">
        <v>646</v>
      </c>
      <c r="E31" s="61" t="s">
        <v>32</v>
      </c>
      <c r="F31" s="90" t="s">
        <v>114</v>
      </c>
      <c r="G31" s="97" t="s">
        <v>115</v>
      </c>
      <c r="H31" s="91" t="s">
        <v>116</v>
      </c>
      <c r="I31" s="112">
        <f t="shared" si="9"/>
        <v>1261</v>
      </c>
      <c r="J31" s="112">
        <f t="shared" si="7"/>
        <v>1261</v>
      </c>
      <c r="K31" s="61">
        <v>1261</v>
      </c>
      <c r="L31" s="112"/>
      <c r="M31" s="112"/>
      <c r="N31" s="112"/>
      <c r="O31" s="112"/>
      <c r="P31" s="112"/>
      <c r="Q31" s="112"/>
      <c r="R31" s="112"/>
      <c r="S31" s="112"/>
      <c r="T31" s="61" t="s">
        <v>903</v>
      </c>
      <c r="U31" s="61"/>
      <c r="V31" s="61" t="s">
        <v>905</v>
      </c>
      <c r="W31" s="61"/>
      <c r="X31" s="61" t="s">
        <v>904</v>
      </c>
      <c r="Y31" s="97" t="s">
        <v>905</v>
      </c>
      <c r="Z31" s="91" t="s">
        <v>976</v>
      </c>
      <c r="AA31" s="61" t="s">
        <v>106</v>
      </c>
      <c r="AB31" s="97"/>
      <c r="AC31" s="120" t="s">
        <v>973</v>
      </c>
      <c r="AD31" s="120" t="s">
        <v>908</v>
      </c>
      <c r="AE31" s="120" t="s">
        <v>908</v>
      </c>
      <c r="AF31" s="120" t="s">
        <v>908</v>
      </c>
      <c r="AG31" s="120" t="s">
        <v>908</v>
      </c>
      <c r="AH31" s="120" t="s">
        <v>908</v>
      </c>
      <c r="AI31" s="120" t="s">
        <v>908</v>
      </c>
      <c r="AJ31" s="120" t="s">
        <v>908</v>
      </c>
      <c r="AK31" s="120" t="s">
        <v>908</v>
      </c>
      <c r="AL31" s="120">
        <v>90</v>
      </c>
      <c r="AM31" s="120">
        <v>3000</v>
      </c>
      <c r="AN31" s="120">
        <v>263</v>
      </c>
      <c r="AO31" s="120">
        <v>153</v>
      </c>
      <c r="AP31" s="120">
        <v>100</v>
      </c>
      <c r="AQ31" s="144"/>
    </row>
    <row r="32" s="66" customFormat="1" ht="94.5" hidden="1" spans="1:43">
      <c r="A32" s="61">
        <v>22</v>
      </c>
      <c r="B32" s="61" t="s">
        <v>117</v>
      </c>
      <c r="C32" s="61" t="s">
        <v>118</v>
      </c>
      <c r="D32" s="97" t="s">
        <v>646</v>
      </c>
      <c r="E32" s="61" t="s">
        <v>32</v>
      </c>
      <c r="F32" s="90" t="s">
        <v>119</v>
      </c>
      <c r="G32" s="61" t="s">
        <v>120</v>
      </c>
      <c r="H32" s="98" t="s">
        <v>977</v>
      </c>
      <c r="I32" s="112">
        <f t="shared" si="9"/>
        <v>310</v>
      </c>
      <c r="J32" s="112">
        <f t="shared" si="7"/>
        <v>310</v>
      </c>
      <c r="K32" s="112">
        <v>310</v>
      </c>
      <c r="L32" s="112"/>
      <c r="M32" s="112"/>
      <c r="N32" s="112"/>
      <c r="O32" s="112"/>
      <c r="P32" s="112"/>
      <c r="Q32" s="112"/>
      <c r="R32" s="112"/>
      <c r="S32" s="112"/>
      <c r="T32" s="61" t="s">
        <v>903</v>
      </c>
      <c r="U32" s="61"/>
      <c r="V32" s="61" t="s">
        <v>905</v>
      </c>
      <c r="W32" s="61"/>
      <c r="X32" s="61" t="s">
        <v>904</v>
      </c>
      <c r="Y32" s="97" t="s">
        <v>905</v>
      </c>
      <c r="Z32" s="96" t="s">
        <v>978</v>
      </c>
      <c r="AA32" s="97" t="s">
        <v>106</v>
      </c>
      <c r="AB32" s="97"/>
      <c r="AC32" s="120" t="s">
        <v>979</v>
      </c>
      <c r="AD32" s="130"/>
      <c r="AE32" s="130"/>
      <c r="AF32" s="130"/>
      <c r="AG32" s="130"/>
      <c r="AH32" s="130"/>
      <c r="AI32" s="130"/>
      <c r="AJ32" s="120"/>
      <c r="AK32" s="120"/>
      <c r="AL32" s="120">
        <v>20</v>
      </c>
      <c r="AM32" s="120">
        <v>2500</v>
      </c>
      <c r="AN32" s="120">
        <v>238</v>
      </c>
      <c r="AO32" s="120">
        <v>80</v>
      </c>
      <c r="AP32" s="120">
        <v>30</v>
      </c>
      <c r="AQ32" s="144"/>
    </row>
    <row r="33" s="66" customFormat="1" ht="110.25" hidden="1" spans="1:43">
      <c r="A33" s="61">
        <v>23</v>
      </c>
      <c r="B33" s="61" t="s">
        <v>122</v>
      </c>
      <c r="C33" s="61" t="s">
        <v>123</v>
      </c>
      <c r="D33" s="61" t="s">
        <v>646</v>
      </c>
      <c r="E33" s="61" t="s">
        <v>32</v>
      </c>
      <c r="F33" s="90" t="s">
        <v>124</v>
      </c>
      <c r="G33" s="61" t="s">
        <v>125</v>
      </c>
      <c r="H33" s="96" t="s">
        <v>980</v>
      </c>
      <c r="I33" s="112">
        <f t="shared" si="9"/>
        <v>1465.833713</v>
      </c>
      <c r="J33" s="112">
        <f t="shared" si="7"/>
        <v>1465.833713</v>
      </c>
      <c r="K33" s="112">
        <v>1275</v>
      </c>
      <c r="L33" s="112"/>
      <c r="M33" s="112"/>
      <c r="N33" s="112"/>
      <c r="O33" s="112">
        <v>190.833713</v>
      </c>
      <c r="P33" s="112"/>
      <c r="Q33" s="112"/>
      <c r="R33" s="112"/>
      <c r="S33" s="112"/>
      <c r="T33" s="61" t="s">
        <v>903</v>
      </c>
      <c r="U33" s="61"/>
      <c r="V33" s="61" t="s">
        <v>905</v>
      </c>
      <c r="W33" s="61"/>
      <c r="X33" s="61" t="s">
        <v>904</v>
      </c>
      <c r="Y33" s="97" t="s">
        <v>905</v>
      </c>
      <c r="Z33" s="96" t="s">
        <v>981</v>
      </c>
      <c r="AA33" s="61" t="s">
        <v>106</v>
      </c>
      <c r="AB33" s="97"/>
      <c r="AC33" s="120" t="s">
        <v>982</v>
      </c>
      <c r="AD33" s="120"/>
      <c r="AE33" s="120"/>
      <c r="AF33" s="120"/>
      <c r="AG33" s="120"/>
      <c r="AH33" s="120"/>
      <c r="AI33" s="120"/>
      <c r="AJ33" s="120"/>
      <c r="AK33" s="140"/>
      <c r="AL33" s="120">
        <v>50</v>
      </c>
      <c r="AM33" s="120">
        <v>3000</v>
      </c>
      <c r="AN33" s="120">
        <v>2598</v>
      </c>
      <c r="AO33" s="120">
        <v>864</v>
      </c>
      <c r="AP33" s="120">
        <v>248</v>
      </c>
      <c r="AQ33" s="144"/>
    </row>
    <row r="34" s="66" customFormat="1" ht="110.25" hidden="1" spans="1:43">
      <c r="A34" s="61">
        <v>24</v>
      </c>
      <c r="B34" s="61" t="s">
        <v>127</v>
      </c>
      <c r="C34" s="61" t="s">
        <v>128</v>
      </c>
      <c r="D34" s="61" t="s">
        <v>646</v>
      </c>
      <c r="E34" s="61" t="s">
        <v>32</v>
      </c>
      <c r="F34" s="90" t="s">
        <v>129</v>
      </c>
      <c r="G34" s="61" t="s">
        <v>130</v>
      </c>
      <c r="H34" s="91" t="s">
        <v>983</v>
      </c>
      <c r="I34" s="112">
        <f t="shared" si="9"/>
        <v>345</v>
      </c>
      <c r="J34" s="112">
        <f t="shared" si="7"/>
        <v>345</v>
      </c>
      <c r="K34" s="112"/>
      <c r="L34" s="112"/>
      <c r="M34" s="112"/>
      <c r="N34" s="112"/>
      <c r="O34" s="112">
        <v>345</v>
      </c>
      <c r="P34" s="112"/>
      <c r="Q34" s="112"/>
      <c r="R34" s="112"/>
      <c r="S34" s="112"/>
      <c r="T34" s="61" t="s">
        <v>903</v>
      </c>
      <c r="U34" s="61"/>
      <c r="V34" s="61" t="s">
        <v>905</v>
      </c>
      <c r="W34" s="61"/>
      <c r="X34" s="61" t="s">
        <v>904</v>
      </c>
      <c r="Y34" s="97" t="s">
        <v>905</v>
      </c>
      <c r="Z34" s="96" t="s">
        <v>984</v>
      </c>
      <c r="AA34" s="61" t="s">
        <v>106</v>
      </c>
      <c r="AB34" s="97"/>
      <c r="AC34" s="120" t="s">
        <v>985</v>
      </c>
      <c r="AD34" s="120"/>
      <c r="AE34" s="120"/>
      <c r="AF34" s="120"/>
      <c r="AG34" s="120"/>
      <c r="AH34" s="120"/>
      <c r="AI34" s="120"/>
      <c r="AJ34" s="120"/>
      <c r="AK34" s="139"/>
      <c r="AL34" s="120">
        <v>30</v>
      </c>
      <c r="AM34" s="120">
        <v>3000</v>
      </c>
      <c r="AN34" s="120">
        <v>70</v>
      </c>
      <c r="AO34" s="120">
        <v>61</v>
      </c>
      <c r="AP34" s="120">
        <v>4</v>
      </c>
      <c r="AQ34" s="144" t="s">
        <v>986</v>
      </c>
    </row>
    <row r="35" s="66" customFormat="1" ht="94.5" hidden="1" spans="1:43">
      <c r="A35" s="61">
        <v>25</v>
      </c>
      <c r="B35" s="61" t="s">
        <v>137</v>
      </c>
      <c r="C35" s="61" t="s">
        <v>138</v>
      </c>
      <c r="D35" s="61" t="s">
        <v>646</v>
      </c>
      <c r="E35" s="61" t="s">
        <v>32</v>
      </c>
      <c r="F35" s="90" t="s">
        <v>139</v>
      </c>
      <c r="G35" s="61" t="s">
        <v>140</v>
      </c>
      <c r="H35" s="91" t="s">
        <v>141</v>
      </c>
      <c r="I35" s="112">
        <f t="shared" si="9"/>
        <v>400</v>
      </c>
      <c r="J35" s="112">
        <f t="shared" si="7"/>
        <v>400</v>
      </c>
      <c r="K35" s="112">
        <v>400</v>
      </c>
      <c r="L35" s="112"/>
      <c r="M35" s="112"/>
      <c r="N35" s="112"/>
      <c r="O35" s="112"/>
      <c r="P35" s="112"/>
      <c r="Q35" s="112"/>
      <c r="R35" s="112"/>
      <c r="S35" s="112"/>
      <c r="T35" s="61" t="s">
        <v>903</v>
      </c>
      <c r="U35" s="61"/>
      <c r="V35" s="61" t="s">
        <v>905</v>
      </c>
      <c r="W35" s="61"/>
      <c r="X35" s="61" t="s">
        <v>904</v>
      </c>
      <c r="Y35" s="97" t="s">
        <v>905</v>
      </c>
      <c r="Z35" s="96" t="s">
        <v>987</v>
      </c>
      <c r="AA35" s="61" t="s">
        <v>106</v>
      </c>
      <c r="AB35" s="97"/>
      <c r="AC35" s="120" t="s">
        <v>988</v>
      </c>
      <c r="AD35" s="120"/>
      <c r="AE35" s="120"/>
      <c r="AF35" s="120"/>
      <c r="AG35" s="120"/>
      <c r="AH35" s="120"/>
      <c r="AI35" s="120"/>
      <c r="AJ35" s="120"/>
      <c r="AK35" s="120"/>
      <c r="AL35" s="120">
        <v>50</v>
      </c>
      <c r="AM35" s="120">
        <v>3000</v>
      </c>
      <c r="AN35" s="120">
        <v>2045</v>
      </c>
      <c r="AO35" s="120">
        <v>581</v>
      </c>
      <c r="AP35" s="120">
        <v>223</v>
      </c>
      <c r="AQ35" s="144"/>
    </row>
    <row r="36" s="66" customFormat="1" ht="132" hidden="1" customHeight="1" spans="1:43">
      <c r="A36" s="61">
        <v>26</v>
      </c>
      <c r="B36" s="61" t="s">
        <v>147</v>
      </c>
      <c r="C36" s="61" t="s">
        <v>148</v>
      </c>
      <c r="D36" s="61" t="s">
        <v>646</v>
      </c>
      <c r="E36" s="61" t="s">
        <v>32</v>
      </c>
      <c r="F36" s="90" t="s">
        <v>149</v>
      </c>
      <c r="G36" s="97" t="s">
        <v>150</v>
      </c>
      <c r="H36" s="96" t="s">
        <v>989</v>
      </c>
      <c r="I36" s="112">
        <f t="shared" si="9"/>
        <v>1821</v>
      </c>
      <c r="J36" s="112">
        <f t="shared" si="7"/>
        <v>1821</v>
      </c>
      <c r="K36" s="112">
        <v>1300</v>
      </c>
      <c r="L36" s="112"/>
      <c r="M36" s="112"/>
      <c r="N36" s="112"/>
      <c r="O36" s="112">
        <v>521</v>
      </c>
      <c r="P36" s="112"/>
      <c r="Q36" s="112"/>
      <c r="R36" s="112"/>
      <c r="S36" s="112"/>
      <c r="T36" s="61" t="s">
        <v>903</v>
      </c>
      <c r="U36" s="61"/>
      <c r="V36" s="61" t="s">
        <v>905</v>
      </c>
      <c r="W36" s="61"/>
      <c r="X36" s="61" t="s">
        <v>904</v>
      </c>
      <c r="Y36" s="97" t="s">
        <v>905</v>
      </c>
      <c r="Z36" s="91" t="s">
        <v>990</v>
      </c>
      <c r="AA36" s="61" t="s">
        <v>106</v>
      </c>
      <c r="AB36" s="97"/>
      <c r="AC36" s="120" t="s">
        <v>991</v>
      </c>
      <c r="AD36" s="120"/>
      <c r="AE36" s="120"/>
      <c r="AF36" s="120"/>
      <c r="AG36" s="120"/>
      <c r="AH36" s="120"/>
      <c r="AI36" s="120"/>
      <c r="AJ36" s="120"/>
      <c r="AK36" s="140"/>
      <c r="AL36" s="120">
        <v>100</v>
      </c>
      <c r="AM36" s="120">
        <v>3000</v>
      </c>
      <c r="AN36" s="120">
        <v>800</v>
      </c>
      <c r="AO36" s="120">
        <v>10</v>
      </c>
      <c r="AP36" s="120">
        <v>10</v>
      </c>
      <c r="AQ36" s="144"/>
    </row>
    <row r="37" s="66" customFormat="1" ht="141.75" hidden="1" spans="1:43">
      <c r="A37" s="61">
        <v>27</v>
      </c>
      <c r="B37" s="61" t="s">
        <v>157</v>
      </c>
      <c r="C37" s="61" t="s">
        <v>158</v>
      </c>
      <c r="D37" s="61" t="s">
        <v>646</v>
      </c>
      <c r="E37" s="61" t="s">
        <v>32</v>
      </c>
      <c r="F37" s="90" t="s">
        <v>159</v>
      </c>
      <c r="G37" s="61" t="s">
        <v>160</v>
      </c>
      <c r="H37" s="91" t="s">
        <v>161</v>
      </c>
      <c r="I37" s="112">
        <f t="shared" si="9"/>
        <v>560</v>
      </c>
      <c r="J37" s="112">
        <f t="shared" si="7"/>
        <v>560</v>
      </c>
      <c r="K37" s="112">
        <v>560</v>
      </c>
      <c r="L37" s="112"/>
      <c r="M37" s="112"/>
      <c r="N37" s="112"/>
      <c r="O37" s="112"/>
      <c r="P37" s="112"/>
      <c r="Q37" s="112"/>
      <c r="R37" s="112"/>
      <c r="S37" s="112"/>
      <c r="T37" s="61" t="s">
        <v>903</v>
      </c>
      <c r="U37" s="61"/>
      <c r="V37" s="61" t="s">
        <v>905</v>
      </c>
      <c r="W37" s="61"/>
      <c r="X37" s="61" t="s">
        <v>904</v>
      </c>
      <c r="Y37" s="97" t="s">
        <v>905</v>
      </c>
      <c r="Z37" s="96" t="s">
        <v>992</v>
      </c>
      <c r="AA37" s="61" t="s">
        <v>106</v>
      </c>
      <c r="AB37" s="97"/>
      <c r="AC37" s="120" t="s">
        <v>993</v>
      </c>
      <c r="AD37" s="120" t="s">
        <v>908</v>
      </c>
      <c r="AE37" s="120" t="s">
        <v>908</v>
      </c>
      <c r="AF37" s="120" t="s">
        <v>908</v>
      </c>
      <c r="AG37" s="120" t="s">
        <v>908</v>
      </c>
      <c r="AH37" s="120" t="s">
        <v>908</v>
      </c>
      <c r="AI37" s="120" t="s">
        <v>908</v>
      </c>
      <c r="AJ37" s="120" t="s">
        <v>908</v>
      </c>
      <c r="AK37" s="120" t="s">
        <v>908</v>
      </c>
      <c r="AL37" s="120">
        <v>25</v>
      </c>
      <c r="AM37" s="120">
        <v>2500</v>
      </c>
      <c r="AN37" s="120">
        <v>1012</v>
      </c>
      <c r="AO37" s="120">
        <v>784</v>
      </c>
      <c r="AP37" s="120">
        <v>228</v>
      </c>
      <c r="AQ37" s="144"/>
    </row>
    <row r="38" s="66" customFormat="1" ht="141.75" hidden="1" spans="1:43">
      <c r="A38" s="61">
        <v>28</v>
      </c>
      <c r="B38" s="61" t="s">
        <v>162</v>
      </c>
      <c r="C38" s="61" t="s">
        <v>163</v>
      </c>
      <c r="D38" s="61" t="s">
        <v>646</v>
      </c>
      <c r="E38" s="61" t="s">
        <v>32</v>
      </c>
      <c r="F38" s="90" t="s">
        <v>164</v>
      </c>
      <c r="G38" s="61" t="s">
        <v>165</v>
      </c>
      <c r="H38" s="96" t="s">
        <v>166</v>
      </c>
      <c r="I38" s="112">
        <v>1800</v>
      </c>
      <c r="J38" s="112">
        <v>1800</v>
      </c>
      <c r="K38" s="112">
        <v>1800</v>
      </c>
      <c r="L38" s="112"/>
      <c r="M38" s="112"/>
      <c r="N38" s="112"/>
      <c r="O38" s="112"/>
      <c r="P38" s="112"/>
      <c r="Q38" s="112"/>
      <c r="R38" s="112"/>
      <c r="S38" s="112"/>
      <c r="T38" s="61" t="s">
        <v>903</v>
      </c>
      <c r="U38" s="61"/>
      <c r="V38" s="61" t="s">
        <v>905</v>
      </c>
      <c r="W38" s="61"/>
      <c r="X38" s="61" t="s">
        <v>904</v>
      </c>
      <c r="Y38" s="97" t="s">
        <v>905</v>
      </c>
      <c r="Z38" s="96" t="s">
        <v>994</v>
      </c>
      <c r="AA38" s="97" t="s">
        <v>106</v>
      </c>
      <c r="AB38" s="97"/>
      <c r="AC38" s="120" t="s">
        <v>995</v>
      </c>
      <c r="AD38" s="120"/>
      <c r="AE38" s="120"/>
      <c r="AF38" s="120"/>
      <c r="AG38" s="120"/>
      <c r="AH38" s="120"/>
      <c r="AI38" s="120"/>
      <c r="AJ38" s="120"/>
      <c r="AK38" s="140"/>
      <c r="AL38" s="120">
        <v>120</v>
      </c>
      <c r="AM38" s="120">
        <v>3000</v>
      </c>
      <c r="AN38" s="120">
        <v>3263</v>
      </c>
      <c r="AO38" s="120">
        <v>1031</v>
      </c>
      <c r="AP38" s="120">
        <v>232</v>
      </c>
      <c r="AQ38" s="144"/>
    </row>
    <row r="39" s="66" customFormat="1" ht="110.25" hidden="1" spans="1:43">
      <c r="A39" s="61">
        <v>29</v>
      </c>
      <c r="B39" s="61" t="s">
        <v>167</v>
      </c>
      <c r="C39" s="61" t="s">
        <v>168</v>
      </c>
      <c r="D39" s="61" t="s">
        <v>646</v>
      </c>
      <c r="E39" s="61" t="s">
        <v>32</v>
      </c>
      <c r="F39" s="90" t="s">
        <v>169</v>
      </c>
      <c r="G39" s="61" t="s">
        <v>170</v>
      </c>
      <c r="H39" s="91" t="s">
        <v>996</v>
      </c>
      <c r="I39" s="112">
        <f>SUM(J39,R39,S39)</f>
        <v>1785</v>
      </c>
      <c r="J39" s="112">
        <f>SUM(K39:Q39)</f>
        <v>1785</v>
      </c>
      <c r="K39" s="112">
        <v>850</v>
      </c>
      <c r="L39" s="112">
        <v>935</v>
      </c>
      <c r="M39" s="112"/>
      <c r="N39" s="112"/>
      <c r="O39" s="112"/>
      <c r="P39" s="112"/>
      <c r="Q39" s="112"/>
      <c r="R39" s="112"/>
      <c r="S39" s="112"/>
      <c r="T39" s="61" t="s">
        <v>903</v>
      </c>
      <c r="U39" s="61"/>
      <c r="V39" s="61" t="s">
        <v>905</v>
      </c>
      <c r="W39" s="61"/>
      <c r="X39" s="61" t="s">
        <v>904</v>
      </c>
      <c r="Y39" s="97" t="s">
        <v>905</v>
      </c>
      <c r="Z39" s="96" t="s">
        <v>997</v>
      </c>
      <c r="AA39" s="61" t="s">
        <v>106</v>
      </c>
      <c r="AB39" s="97"/>
      <c r="AC39" s="120" t="s">
        <v>998</v>
      </c>
      <c r="AD39" s="120"/>
      <c r="AE39" s="120"/>
      <c r="AF39" s="120"/>
      <c r="AG39" s="120"/>
      <c r="AH39" s="120"/>
      <c r="AI39" s="120"/>
      <c r="AJ39" s="120"/>
      <c r="AK39" s="139"/>
      <c r="AL39" s="120">
        <v>150</v>
      </c>
      <c r="AM39" s="120">
        <v>3000</v>
      </c>
      <c r="AN39" s="120">
        <v>150</v>
      </c>
      <c r="AO39" s="120">
        <v>113</v>
      </c>
      <c r="AP39" s="120">
        <v>37</v>
      </c>
      <c r="AQ39" s="144"/>
    </row>
    <row r="40" s="66" customFormat="1" ht="110.25" hidden="1" spans="1:43">
      <c r="A40" s="61">
        <v>30</v>
      </c>
      <c r="B40" s="61" t="s">
        <v>172</v>
      </c>
      <c r="C40" s="61" t="s">
        <v>173</v>
      </c>
      <c r="D40" s="61" t="s">
        <v>646</v>
      </c>
      <c r="E40" s="61" t="s">
        <v>32</v>
      </c>
      <c r="F40" s="90" t="s">
        <v>174</v>
      </c>
      <c r="G40" s="61" t="s">
        <v>174</v>
      </c>
      <c r="H40" s="91" t="s">
        <v>175</v>
      </c>
      <c r="I40" s="112">
        <f>SUM(J40,R40,S40)</f>
        <v>400</v>
      </c>
      <c r="J40" s="112">
        <f>SUM(K40:Q40)</f>
        <v>400</v>
      </c>
      <c r="K40" s="112">
        <v>400</v>
      </c>
      <c r="L40" s="112"/>
      <c r="M40" s="112"/>
      <c r="N40" s="112"/>
      <c r="O40" s="112"/>
      <c r="P40" s="112"/>
      <c r="Q40" s="112"/>
      <c r="R40" s="112"/>
      <c r="S40" s="112"/>
      <c r="T40" s="61" t="s">
        <v>903</v>
      </c>
      <c r="U40" s="61"/>
      <c r="V40" s="61" t="s">
        <v>905</v>
      </c>
      <c r="W40" s="61"/>
      <c r="X40" s="61" t="s">
        <v>904</v>
      </c>
      <c r="Y40" s="97" t="s">
        <v>905</v>
      </c>
      <c r="Z40" s="96" t="s">
        <v>999</v>
      </c>
      <c r="AA40" s="61" t="s">
        <v>106</v>
      </c>
      <c r="AB40" s="97"/>
      <c r="AC40" s="120" t="s">
        <v>1000</v>
      </c>
      <c r="AD40" s="120"/>
      <c r="AE40" s="120"/>
      <c r="AF40" s="120"/>
      <c r="AG40" s="120"/>
      <c r="AH40" s="120"/>
      <c r="AI40" s="120"/>
      <c r="AJ40" s="120"/>
      <c r="AK40" s="120"/>
      <c r="AL40" s="120">
        <v>20</v>
      </c>
      <c r="AM40" s="120">
        <v>5000</v>
      </c>
      <c r="AN40" s="120">
        <v>373</v>
      </c>
      <c r="AO40" s="120">
        <v>106</v>
      </c>
      <c r="AP40" s="120">
        <v>24</v>
      </c>
      <c r="AQ40" s="144"/>
    </row>
    <row r="41" s="65" customFormat="1" ht="24" hidden="1" customHeight="1" spans="1:42">
      <c r="A41" s="85" t="s">
        <v>189</v>
      </c>
      <c r="B41" s="92" t="s">
        <v>190</v>
      </c>
      <c r="C41" s="93"/>
      <c r="D41" s="93"/>
      <c r="E41" s="94"/>
      <c r="F41" s="86"/>
      <c r="G41" s="99"/>
      <c r="H41" s="88">
        <v>6</v>
      </c>
      <c r="I41" s="116">
        <f>SUM(I42:I47)</f>
        <v>3125</v>
      </c>
      <c r="J41" s="116">
        <f t="shared" ref="I41:S41" si="10">SUM(J42:J47)</f>
        <v>3125</v>
      </c>
      <c r="K41" s="116">
        <f t="shared" si="10"/>
        <v>2695</v>
      </c>
      <c r="L41" s="116">
        <f t="shared" si="10"/>
        <v>430</v>
      </c>
      <c r="M41" s="116">
        <f t="shared" si="10"/>
        <v>0</v>
      </c>
      <c r="N41" s="116">
        <f t="shared" si="10"/>
        <v>0</v>
      </c>
      <c r="O41" s="116">
        <f t="shared" si="10"/>
        <v>0</v>
      </c>
      <c r="P41" s="116">
        <f t="shared" si="10"/>
        <v>0</v>
      </c>
      <c r="Q41" s="116">
        <f t="shared" si="10"/>
        <v>0</v>
      </c>
      <c r="R41" s="116">
        <f t="shared" si="10"/>
        <v>0</v>
      </c>
      <c r="S41" s="116">
        <f t="shared" si="10"/>
        <v>0</v>
      </c>
      <c r="T41" s="116"/>
      <c r="U41" s="116"/>
      <c r="V41" s="116"/>
      <c r="W41" s="116"/>
      <c r="X41" s="116"/>
      <c r="Y41" s="116"/>
      <c r="Z41" s="128"/>
      <c r="AA41" s="116"/>
      <c r="AB41" s="116"/>
      <c r="AC41" s="129"/>
      <c r="AD41" s="129"/>
      <c r="AE41" s="129"/>
      <c r="AF41" s="129"/>
      <c r="AG41" s="129"/>
      <c r="AH41" s="129"/>
      <c r="AI41" s="129"/>
      <c r="AJ41" s="129"/>
      <c r="AK41" s="129"/>
      <c r="AL41" s="129"/>
      <c r="AM41" s="129"/>
      <c r="AN41" s="129"/>
      <c r="AO41" s="129"/>
      <c r="AP41" s="129"/>
    </row>
    <row r="42" s="66" customFormat="1" ht="94.5" hidden="1" spans="1:43">
      <c r="A42" s="61">
        <v>31</v>
      </c>
      <c r="B42" s="61" t="s">
        <v>191</v>
      </c>
      <c r="C42" s="61" t="s">
        <v>192</v>
      </c>
      <c r="D42" s="61" t="s">
        <v>27</v>
      </c>
      <c r="E42" s="61" t="s">
        <v>32</v>
      </c>
      <c r="F42" s="90" t="s">
        <v>193</v>
      </c>
      <c r="G42" s="61" t="s">
        <v>194</v>
      </c>
      <c r="H42" s="91" t="s">
        <v>1001</v>
      </c>
      <c r="I42" s="112">
        <f t="shared" ref="I42:I44" si="11">SUM(J42,R42,S42)</f>
        <v>340</v>
      </c>
      <c r="J42" s="112">
        <f t="shared" ref="J42:J44" si="12">SUM(K42:Q42)</f>
        <v>340</v>
      </c>
      <c r="K42" s="112">
        <v>340</v>
      </c>
      <c r="L42" s="112"/>
      <c r="M42" s="112"/>
      <c r="N42" s="112"/>
      <c r="O42" s="112"/>
      <c r="P42" s="112"/>
      <c r="Q42" s="112"/>
      <c r="R42" s="112"/>
      <c r="S42" s="112"/>
      <c r="T42" s="61" t="s">
        <v>903</v>
      </c>
      <c r="U42" s="61"/>
      <c r="V42" s="61" t="s">
        <v>905</v>
      </c>
      <c r="W42" s="61"/>
      <c r="X42" s="61" t="s">
        <v>904</v>
      </c>
      <c r="Y42" s="97" t="s">
        <v>905</v>
      </c>
      <c r="Z42" s="96" t="s">
        <v>1002</v>
      </c>
      <c r="AA42" s="61" t="s">
        <v>106</v>
      </c>
      <c r="AB42" s="97"/>
      <c r="AC42" s="120" t="s">
        <v>1003</v>
      </c>
      <c r="AD42" s="120"/>
      <c r="AE42" s="120"/>
      <c r="AF42" s="120"/>
      <c r="AG42" s="120"/>
      <c r="AH42" s="120"/>
      <c r="AI42" s="120"/>
      <c r="AJ42" s="120"/>
      <c r="AK42" s="139"/>
      <c r="AL42" s="120">
        <v>20</v>
      </c>
      <c r="AM42" s="120">
        <v>3000</v>
      </c>
      <c r="AN42" s="120">
        <v>120</v>
      </c>
      <c r="AO42" s="120">
        <v>120</v>
      </c>
      <c r="AP42" s="120">
        <v>0</v>
      </c>
      <c r="AQ42" s="144"/>
    </row>
    <row r="43" s="66" customFormat="1" ht="63" hidden="1" spans="1:43">
      <c r="A43" s="61">
        <v>32</v>
      </c>
      <c r="B43" s="61" t="s">
        <v>196</v>
      </c>
      <c r="C43" s="61" t="s">
        <v>197</v>
      </c>
      <c r="D43" s="61" t="s">
        <v>27</v>
      </c>
      <c r="E43" s="61" t="s">
        <v>32</v>
      </c>
      <c r="F43" s="90" t="s">
        <v>198</v>
      </c>
      <c r="G43" s="61" t="s">
        <v>199</v>
      </c>
      <c r="H43" s="91" t="s">
        <v>200</v>
      </c>
      <c r="I43" s="112">
        <f t="shared" si="11"/>
        <v>630</v>
      </c>
      <c r="J43" s="112">
        <f t="shared" si="12"/>
        <v>630</v>
      </c>
      <c r="K43" s="112">
        <v>630</v>
      </c>
      <c r="L43" s="112"/>
      <c r="M43" s="112"/>
      <c r="N43" s="112"/>
      <c r="O43" s="112"/>
      <c r="P43" s="112"/>
      <c r="Q43" s="112"/>
      <c r="R43" s="112"/>
      <c r="S43" s="112"/>
      <c r="T43" s="61" t="s">
        <v>903</v>
      </c>
      <c r="U43" s="61"/>
      <c r="V43" s="61" t="s">
        <v>905</v>
      </c>
      <c r="W43" s="61"/>
      <c r="X43" s="61" t="s">
        <v>904</v>
      </c>
      <c r="Y43" s="97" t="s">
        <v>905</v>
      </c>
      <c r="Z43" s="96" t="s">
        <v>1004</v>
      </c>
      <c r="AA43" s="61" t="s">
        <v>106</v>
      </c>
      <c r="AB43" s="97"/>
      <c r="AC43" s="120" t="s">
        <v>1005</v>
      </c>
      <c r="AD43" s="120"/>
      <c r="AE43" s="120"/>
      <c r="AF43" s="120"/>
      <c r="AG43" s="120"/>
      <c r="AH43" s="120"/>
      <c r="AI43" s="120"/>
      <c r="AJ43" s="120"/>
      <c r="AK43" s="140"/>
      <c r="AL43" s="120">
        <v>10</v>
      </c>
      <c r="AM43" s="120">
        <v>3000</v>
      </c>
      <c r="AN43" s="120">
        <v>430</v>
      </c>
      <c r="AO43" s="120">
        <v>160</v>
      </c>
      <c r="AP43" s="120">
        <v>47</v>
      </c>
      <c r="AQ43" s="144"/>
    </row>
    <row r="44" s="66" customFormat="1" ht="94.5" hidden="1" spans="1:43">
      <c r="A44" s="61">
        <v>33</v>
      </c>
      <c r="B44" s="61" t="s">
        <v>201</v>
      </c>
      <c r="C44" s="61" t="s">
        <v>202</v>
      </c>
      <c r="D44" s="61" t="s">
        <v>27</v>
      </c>
      <c r="E44" s="61" t="s">
        <v>32</v>
      </c>
      <c r="F44" s="90" t="s">
        <v>203</v>
      </c>
      <c r="G44" s="61" t="s">
        <v>204</v>
      </c>
      <c r="H44" s="91" t="s">
        <v>205</v>
      </c>
      <c r="I44" s="112">
        <f t="shared" si="11"/>
        <v>650</v>
      </c>
      <c r="J44" s="112">
        <f t="shared" si="12"/>
        <v>650</v>
      </c>
      <c r="K44" s="112">
        <v>650</v>
      </c>
      <c r="L44" s="112"/>
      <c r="M44" s="112"/>
      <c r="N44" s="112"/>
      <c r="O44" s="112"/>
      <c r="P44" s="112"/>
      <c r="Q44" s="112"/>
      <c r="R44" s="112"/>
      <c r="S44" s="112"/>
      <c r="T44" s="61" t="s">
        <v>903</v>
      </c>
      <c r="U44" s="61"/>
      <c r="V44" s="61" t="s">
        <v>905</v>
      </c>
      <c r="W44" s="61"/>
      <c r="X44" s="61" t="s">
        <v>904</v>
      </c>
      <c r="Y44" s="97" t="s">
        <v>905</v>
      </c>
      <c r="Z44" s="96" t="s">
        <v>1006</v>
      </c>
      <c r="AA44" s="61" t="s">
        <v>106</v>
      </c>
      <c r="AB44" s="97"/>
      <c r="AC44" s="120" t="s">
        <v>1007</v>
      </c>
      <c r="AD44" s="120" t="s">
        <v>908</v>
      </c>
      <c r="AE44" s="120" t="s">
        <v>908</v>
      </c>
      <c r="AF44" s="120" t="s">
        <v>908</v>
      </c>
      <c r="AG44" s="120" t="s">
        <v>908</v>
      </c>
      <c r="AH44" s="120" t="s">
        <v>908</v>
      </c>
      <c r="AI44" s="120" t="s">
        <v>908</v>
      </c>
      <c r="AJ44" s="120" t="s">
        <v>908</v>
      </c>
      <c r="AK44" s="120" t="s">
        <v>908</v>
      </c>
      <c r="AL44" s="120">
        <v>30</v>
      </c>
      <c r="AM44" s="120">
        <v>2000</v>
      </c>
      <c r="AN44" s="120">
        <v>456</v>
      </c>
      <c r="AO44" s="120">
        <v>272</v>
      </c>
      <c r="AP44" s="120">
        <v>89</v>
      </c>
      <c r="AQ44" s="144"/>
    </row>
    <row r="45" s="66" customFormat="1" ht="110.25" hidden="1" spans="1:43">
      <c r="A45" s="61">
        <v>34</v>
      </c>
      <c r="B45" s="61" t="s">
        <v>206</v>
      </c>
      <c r="C45" s="61" t="s">
        <v>207</v>
      </c>
      <c r="D45" s="61" t="s">
        <v>27</v>
      </c>
      <c r="E45" s="61" t="s">
        <v>32</v>
      </c>
      <c r="F45" s="90" t="s">
        <v>178</v>
      </c>
      <c r="G45" s="61" t="s">
        <v>208</v>
      </c>
      <c r="H45" s="96" t="s">
        <v>1008</v>
      </c>
      <c r="I45" s="112">
        <v>430</v>
      </c>
      <c r="J45" s="112">
        <v>430</v>
      </c>
      <c r="K45" s="112"/>
      <c r="L45" s="112">
        <v>430</v>
      </c>
      <c r="M45" s="112"/>
      <c r="N45" s="112"/>
      <c r="O45" s="112"/>
      <c r="P45" s="112"/>
      <c r="Q45" s="112"/>
      <c r="R45" s="112"/>
      <c r="S45" s="112"/>
      <c r="T45" s="61" t="s">
        <v>903</v>
      </c>
      <c r="U45" s="61"/>
      <c r="V45" s="61" t="s">
        <v>905</v>
      </c>
      <c r="W45" s="61"/>
      <c r="X45" s="61" t="s">
        <v>904</v>
      </c>
      <c r="Y45" s="97" t="s">
        <v>905</v>
      </c>
      <c r="Z45" s="96" t="s">
        <v>1009</v>
      </c>
      <c r="AA45" s="97" t="s">
        <v>106</v>
      </c>
      <c r="AB45" s="97"/>
      <c r="AC45" s="120" t="s">
        <v>1010</v>
      </c>
      <c r="AD45" s="120"/>
      <c r="AE45" s="120"/>
      <c r="AF45" s="120"/>
      <c r="AG45" s="120"/>
      <c r="AH45" s="120"/>
      <c r="AI45" s="120"/>
      <c r="AJ45" s="120"/>
      <c r="AK45" s="139"/>
      <c r="AL45" s="120">
        <v>20</v>
      </c>
      <c r="AM45" s="120">
        <v>3000</v>
      </c>
      <c r="AN45" s="120">
        <v>100</v>
      </c>
      <c r="AO45" s="120">
        <v>50</v>
      </c>
      <c r="AP45" s="120">
        <v>7</v>
      </c>
      <c r="AQ45" s="144"/>
    </row>
    <row r="46" s="66" customFormat="1" ht="94.5" hidden="1" spans="1:43">
      <c r="A46" s="61">
        <v>35</v>
      </c>
      <c r="B46" s="61" t="s">
        <v>210</v>
      </c>
      <c r="C46" s="61" t="s">
        <v>211</v>
      </c>
      <c r="D46" s="61" t="s">
        <v>27</v>
      </c>
      <c r="E46" s="61" t="s">
        <v>32</v>
      </c>
      <c r="F46" s="90" t="s">
        <v>134</v>
      </c>
      <c r="G46" s="61" t="s">
        <v>212</v>
      </c>
      <c r="H46" s="96" t="s">
        <v>213</v>
      </c>
      <c r="I46" s="112">
        <f>SUM(J46,R46,S46)</f>
        <v>700</v>
      </c>
      <c r="J46" s="112">
        <f>SUM(K46:Q46)</f>
        <v>700</v>
      </c>
      <c r="K46" s="112">
        <v>700</v>
      </c>
      <c r="L46" s="112"/>
      <c r="M46" s="112"/>
      <c r="N46" s="112"/>
      <c r="O46" s="112"/>
      <c r="P46" s="112"/>
      <c r="Q46" s="112"/>
      <c r="R46" s="112"/>
      <c r="S46" s="112"/>
      <c r="T46" s="61" t="s">
        <v>903</v>
      </c>
      <c r="U46" s="61"/>
      <c r="V46" s="61" t="s">
        <v>905</v>
      </c>
      <c r="W46" s="61"/>
      <c r="X46" s="61" t="s">
        <v>904</v>
      </c>
      <c r="Y46" s="97" t="s">
        <v>905</v>
      </c>
      <c r="Z46" s="96" t="s">
        <v>1011</v>
      </c>
      <c r="AA46" s="61" t="s">
        <v>106</v>
      </c>
      <c r="AB46" s="97"/>
      <c r="AC46" s="120" t="s">
        <v>1012</v>
      </c>
      <c r="AD46" s="120"/>
      <c r="AE46" s="120"/>
      <c r="AF46" s="120"/>
      <c r="AG46" s="120"/>
      <c r="AH46" s="120"/>
      <c r="AI46" s="120"/>
      <c r="AJ46" s="120"/>
      <c r="AK46" s="120"/>
      <c r="AL46" s="120">
        <v>30</v>
      </c>
      <c r="AM46" s="120">
        <v>3000</v>
      </c>
      <c r="AN46" s="120">
        <v>995</v>
      </c>
      <c r="AO46" s="120">
        <v>95</v>
      </c>
      <c r="AP46" s="120">
        <v>95</v>
      </c>
      <c r="AQ46" s="144"/>
    </row>
    <row r="47" s="67" customFormat="1" ht="94.5" hidden="1" spans="1:43">
      <c r="A47" s="61">
        <v>36</v>
      </c>
      <c r="B47" s="61" t="s">
        <v>214</v>
      </c>
      <c r="C47" s="61" t="s">
        <v>215</v>
      </c>
      <c r="D47" s="61" t="s">
        <v>27</v>
      </c>
      <c r="E47" s="61" t="s">
        <v>32</v>
      </c>
      <c r="F47" s="90" t="s">
        <v>103</v>
      </c>
      <c r="G47" s="61" t="s">
        <v>216</v>
      </c>
      <c r="H47" s="91" t="s">
        <v>217</v>
      </c>
      <c r="I47" s="112">
        <f>SUM(J47,R47,S47)</f>
        <v>375</v>
      </c>
      <c r="J47" s="112">
        <f>SUM(K47:Q47)</f>
        <v>375</v>
      </c>
      <c r="K47" s="112">
        <v>375</v>
      </c>
      <c r="L47" s="112"/>
      <c r="M47" s="112"/>
      <c r="N47" s="112"/>
      <c r="O47" s="112"/>
      <c r="P47" s="112"/>
      <c r="Q47" s="112"/>
      <c r="R47" s="112"/>
      <c r="S47" s="112"/>
      <c r="T47" s="61" t="s">
        <v>903</v>
      </c>
      <c r="U47" s="61"/>
      <c r="V47" s="61" t="s">
        <v>905</v>
      </c>
      <c r="W47" s="61"/>
      <c r="X47" s="61" t="s">
        <v>904</v>
      </c>
      <c r="Y47" s="97" t="s">
        <v>905</v>
      </c>
      <c r="Z47" s="96" t="s">
        <v>1013</v>
      </c>
      <c r="AA47" s="61" t="s">
        <v>106</v>
      </c>
      <c r="AB47" s="97"/>
      <c r="AC47" s="120" t="s">
        <v>1014</v>
      </c>
      <c r="AD47" s="120" t="s">
        <v>908</v>
      </c>
      <c r="AE47" s="120" t="s">
        <v>908</v>
      </c>
      <c r="AF47" s="120" t="s">
        <v>908</v>
      </c>
      <c r="AG47" s="120" t="s">
        <v>908</v>
      </c>
      <c r="AH47" s="120" t="s">
        <v>908</v>
      </c>
      <c r="AI47" s="120" t="s">
        <v>908</v>
      </c>
      <c r="AJ47" s="120" t="s">
        <v>908</v>
      </c>
      <c r="AK47" s="120" t="s">
        <v>908</v>
      </c>
      <c r="AL47" s="120">
        <v>15</v>
      </c>
      <c r="AM47" s="120">
        <v>3500</v>
      </c>
      <c r="AN47" s="120">
        <v>275</v>
      </c>
      <c r="AO47" s="120">
        <v>110</v>
      </c>
      <c r="AP47" s="120">
        <v>35</v>
      </c>
      <c r="AQ47" s="131"/>
    </row>
    <row r="48" s="65" customFormat="1" ht="52" hidden="1" customHeight="1" spans="1:42">
      <c r="A48" s="85" t="s">
        <v>218</v>
      </c>
      <c r="B48" s="92" t="s">
        <v>219</v>
      </c>
      <c r="C48" s="93"/>
      <c r="D48" s="93"/>
      <c r="E48" s="94"/>
      <c r="F48" s="86"/>
      <c r="G48" s="99"/>
      <c r="H48" s="88">
        <v>7</v>
      </c>
      <c r="I48" s="116">
        <f>SUM(I49:I55)</f>
        <v>5588</v>
      </c>
      <c r="J48" s="116">
        <f t="shared" ref="I48:S48" si="13">SUM(J49:J55)</f>
        <v>5588</v>
      </c>
      <c r="K48" s="116">
        <f t="shared" si="13"/>
        <v>4934</v>
      </c>
      <c r="L48" s="116">
        <f t="shared" si="13"/>
        <v>654</v>
      </c>
      <c r="M48" s="116">
        <f t="shared" si="13"/>
        <v>0</v>
      </c>
      <c r="N48" s="116">
        <f t="shared" si="13"/>
        <v>0</v>
      </c>
      <c r="O48" s="116">
        <f t="shared" si="13"/>
        <v>0</v>
      </c>
      <c r="P48" s="116">
        <f t="shared" si="13"/>
        <v>0</v>
      </c>
      <c r="Q48" s="116">
        <f t="shared" si="13"/>
        <v>0</v>
      </c>
      <c r="R48" s="116">
        <f t="shared" si="13"/>
        <v>0</v>
      </c>
      <c r="S48" s="116">
        <f t="shared" si="13"/>
        <v>0</v>
      </c>
      <c r="T48" s="116"/>
      <c r="U48" s="116"/>
      <c r="V48" s="116"/>
      <c r="W48" s="116"/>
      <c r="X48" s="116"/>
      <c r="Y48" s="116"/>
      <c r="Z48" s="128"/>
      <c r="AA48" s="116"/>
      <c r="AB48" s="116"/>
      <c r="AC48" s="129"/>
      <c r="AD48" s="129"/>
      <c r="AE48" s="129"/>
      <c r="AF48" s="129"/>
      <c r="AG48" s="129"/>
      <c r="AH48" s="129"/>
      <c r="AI48" s="129"/>
      <c r="AJ48" s="129"/>
      <c r="AK48" s="129"/>
      <c r="AL48" s="129"/>
      <c r="AM48" s="129"/>
      <c r="AN48" s="129"/>
      <c r="AO48" s="129"/>
      <c r="AP48" s="129"/>
    </row>
    <row r="49" s="66" customFormat="1" ht="157.5" hidden="1" spans="1:43">
      <c r="A49" s="61">
        <v>37</v>
      </c>
      <c r="B49" s="61" t="s">
        <v>226</v>
      </c>
      <c r="C49" s="61" t="s">
        <v>1015</v>
      </c>
      <c r="D49" s="61" t="s">
        <v>27</v>
      </c>
      <c r="E49" s="61" t="s">
        <v>32</v>
      </c>
      <c r="F49" s="61" t="s">
        <v>228</v>
      </c>
      <c r="G49" s="61" t="s">
        <v>228</v>
      </c>
      <c r="H49" s="91" t="s">
        <v>229</v>
      </c>
      <c r="I49" s="112">
        <f>SUM(J49,R49,S49)</f>
        <v>304</v>
      </c>
      <c r="J49" s="112">
        <f>SUM(L49:R49)</f>
        <v>304</v>
      </c>
      <c r="L49" s="112">
        <v>304</v>
      </c>
      <c r="M49" s="112"/>
      <c r="N49" s="112"/>
      <c r="O49" s="112"/>
      <c r="P49" s="112"/>
      <c r="Q49" s="61"/>
      <c r="R49" s="61"/>
      <c r="S49" s="61"/>
      <c r="T49" s="61" t="s">
        <v>903</v>
      </c>
      <c r="U49" s="61"/>
      <c r="V49" s="61" t="s">
        <v>904</v>
      </c>
      <c r="W49" s="113"/>
      <c r="X49" s="113" t="s">
        <v>905</v>
      </c>
      <c r="Y49" s="120" t="s">
        <v>905</v>
      </c>
      <c r="Z49" s="96" t="s">
        <v>1016</v>
      </c>
      <c r="AA49" s="61" t="s">
        <v>225</v>
      </c>
      <c r="AB49" s="97"/>
      <c r="AC49" s="120" t="s">
        <v>1017</v>
      </c>
      <c r="AD49" s="120" t="s">
        <v>908</v>
      </c>
      <c r="AE49" s="120" t="s">
        <v>908</v>
      </c>
      <c r="AF49" s="120" t="s">
        <v>908</v>
      </c>
      <c r="AG49" s="120" t="s">
        <v>908</v>
      </c>
      <c r="AH49" s="120" t="s">
        <v>908</v>
      </c>
      <c r="AI49" s="120" t="s">
        <v>908</v>
      </c>
      <c r="AJ49" s="120" t="s">
        <v>908</v>
      </c>
      <c r="AK49" s="120" t="s">
        <v>908</v>
      </c>
      <c r="AL49" s="120">
        <v>20</v>
      </c>
      <c r="AM49" s="120">
        <v>3000</v>
      </c>
      <c r="AN49" s="120">
        <v>700</v>
      </c>
      <c r="AO49" s="120">
        <v>395</v>
      </c>
      <c r="AP49" s="120">
        <v>143</v>
      </c>
      <c r="AQ49" s="144"/>
    </row>
    <row r="50" s="66" customFormat="1" ht="78.75" hidden="1" spans="1:43">
      <c r="A50" s="61">
        <v>38</v>
      </c>
      <c r="B50" s="61" t="s">
        <v>246</v>
      </c>
      <c r="C50" s="61" t="s">
        <v>247</v>
      </c>
      <c r="D50" s="61" t="s">
        <v>27</v>
      </c>
      <c r="E50" s="61" t="s">
        <v>32</v>
      </c>
      <c r="F50" s="90" t="s">
        <v>198</v>
      </c>
      <c r="G50" s="61" t="s">
        <v>248</v>
      </c>
      <c r="H50" s="96" t="s">
        <v>249</v>
      </c>
      <c r="I50" s="112">
        <v>57</v>
      </c>
      <c r="J50" s="112">
        <v>57</v>
      </c>
      <c r="K50" s="112">
        <v>57</v>
      </c>
      <c r="L50" s="112"/>
      <c r="M50" s="112"/>
      <c r="N50" s="112"/>
      <c r="O50" s="112"/>
      <c r="P50" s="112"/>
      <c r="Q50" s="112"/>
      <c r="R50" s="112"/>
      <c r="S50" s="112"/>
      <c r="T50" s="61" t="s">
        <v>903</v>
      </c>
      <c r="U50" s="61"/>
      <c r="V50" s="61" t="s">
        <v>905</v>
      </c>
      <c r="W50" s="61"/>
      <c r="X50" s="61" t="s">
        <v>904</v>
      </c>
      <c r="Y50" s="97" t="s">
        <v>905</v>
      </c>
      <c r="Z50" s="96" t="s">
        <v>1018</v>
      </c>
      <c r="AA50" s="61" t="s">
        <v>225</v>
      </c>
      <c r="AB50" s="97"/>
      <c r="AC50" s="120" t="s">
        <v>1019</v>
      </c>
      <c r="AD50" s="120"/>
      <c r="AE50" s="120"/>
      <c r="AF50" s="120"/>
      <c r="AG50" s="120"/>
      <c r="AH50" s="120"/>
      <c r="AI50" s="120"/>
      <c r="AJ50" s="120"/>
      <c r="AK50" s="140">
        <v>0</v>
      </c>
      <c r="AL50" s="120">
        <v>30</v>
      </c>
      <c r="AM50" s="120">
        <v>2500</v>
      </c>
      <c r="AN50" s="120">
        <v>38</v>
      </c>
      <c r="AO50" s="120">
        <v>22</v>
      </c>
      <c r="AP50" s="120">
        <v>6</v>
      </c>
      <c r="AQ50" s="144"/>
    </row>
    <row r="51" s="66" customFormat="1" ht="173.25" hidden="1" spans="1:43">
      <c r="A51" s="61">
        <v>39</v>
      </c>
      <c r="B51" s="61" t="s">
        <v>250</v>
      </c>
      <c r="C51" s="61" t="s">
        <v>251</v>
      </c>
      <c r="D51" s="61" t="s">
        <v>27</v>
      </c>
      <c r="E51" s="61" t="s">
        <v>252</v>
      </c>
      <c r="F51" s="90" t="s">
        <v>253</v>
      </c>
      <c r="G51" s="61" t="s">
        <v>254</v>
      </c>
      <c r="H51" s="91" t="s">
        <v>255</v>
      </c>
      <c r="I51" s="112">
        <f>SUM(J51,R51,S51)</f>
        <v>3000</v>
      </c>
      <c r="J51" s="112">
        <f>SUM(K51:Q51)</f>
        <v>3000</v>
      </c>
      <c r="K51" s="112">
        <v>3000</v>
      </c>
      <c r="L51" s="112"/>
      <c r="M51" s="112"/>
      <c r="N51" s="112"/>
      <c r="O51" s="112"/>
      <c r="P51" s="112"/>
      <c r="Q51" s="112"/>
      <c r="R51" s="112"/>
      <c r="S51" s="112"/>
      <c r="T51" s="61" t="s">
        <v>903</v>
      </c>
      <c r="U51" s="61"/>
      <c r="V51" s="61" t="s">
        <v>905</v>
      </c>
      <c r="W51" s="61"/>
      <c r="X51" s="61" t="s">
        <v>905</v>
      </c>
      <c r="Y51" s="97" t="s">
        <v>905</v>
      </c>
      <c r="Z51" s="91" t="s">
        <v>1020</v>
      </c>
      <c r="AA51" s="61" t="s">
        <v>225</v>
      </c>
      <c r="AB51" s="97"/>
      <c r="AC51" s="120" t="s">
        <v>1021</v>
      </c>
      <c r="AD51" s="120" t="s">
        <v>908</v>
      </c>
      <c r="AE51" s="120" t="s">
        <v>908</v>
      </c>
      <c r="AF51" s="120" t="s">
        <v>908</v>
      </c>
      <c r="AG51" s="120" t="s">
        <v>908</v>
      </c>
      <c r="AH51" s="120" t="s">
        <v>908</v>
      </c>
      <c r="AI51" s="120" t="s">
        <v>908</v>
      </c>
      <c r="AJ51" s="120" t="s">
        <v>908</v>
      </c>
      <c r="AK51" s="120" t="s">
        <v>908</v>
      </c>
      <c r="AL51" s="120" t="s">
        <v>908</v>
      </c>
      <c r="AM51" s="120" t="s">
        <v>908</v>
      </c>
      <c r="AN51" s="120">
        <v>37256</v>
      </c>
      <c r="AO51" s="120">
        <v>10842</v>
      </c>
      <c r="AP51" s="120">
        <v>3577</v>
      </c>
      <c r="AQ51" s="144"/>
    </row>
    <row r="52" s="67" customFormat="1" ht="220.5" hidden="1" spans="1:43">
      <c r="A52" s="61">
        <v>40</v>
      </c>
      <c r="B52" s="61" t="s">
        <v>256</v>
      </c>
      <c r="C52" s="61" t="s">
        <v>257</v>
      </c>
      <c r="D52" s="61" t="s">
        <v>27</v>
      </c>
      <c r="E52" s="61" t="s">
        <v>252</v>
      </c>
      <c r="F52" s="90" t="s">
        <v>253</v>
      </c>
      <c r="G52" s="61" t="s">
        <v>254</v>
      </c>
      <c r="H52" s="91" t="s">
        <v>258</v>
      </c>
      <c r="I52" s="112">
        <f>SUM(J52,R52,S52)</f>
        <v>1250</v>
      </c>
      <c r="J52" s="112">
        <f>SUM(K52:Q52)</f>
        <v>1250</v>
      </c>
      <c r="K52" s="112">
        <v>1250</v>
      </c>
      <c r="L52" s="112"/>
      <c r="M52" s="112"/>
      <c r="N52" s="112"/>
      <c r="O52" s="112"/>
      <c r="P52" s="112"/>
      <c r="Q52" s="112"/>
      <c r="R52" s="112"/>
      <c r="S52" s="112"/>
      <c r="T52" s="61" t="s">
        <v>903</v>
      </c>
      <c r="U52" s="61"/>
      <c r="V52" s="61" t="s">
        <v>905</v>
      </c>
      <c r="W52" s="61"/>
      <c r="X52" s="61" t="s">
        <v>905</v>
      </c>
      <c r="Y52" s="97" t="s">
        <v>905</v>
      </c>
      <c r="Z52" s="91" t="s">
        <v>1022</v>
      </c>
      <c r="AA52" s="61" t="s">
        <v>225</v>
      </c>
      <c r="AB52" s="97"/>
      <c r="AC52" s="120" t="s">
        <v>1021</v>
      </c>
      <c r="AD52" s="120" t="s">
        <v>908</v>
      </c>
      <c r="AE52" s="120" t="s">
        <v>908</v>
      </c>
      <c r="AF52" s="120" t="s">
        <v>908</v>
      </c>
      <c r="AG52" s="120" t="s">
        <v>908</v>
      </c>
      <c r="AH52" s="120" t="s">
        <v>908</v>
      </c>
      <c r="AI52" s="120" t="s">
        <v>908</v>
      </c>
      <c r="AJ52" s="120" t="s">
        <v>908</v>
      </c>
      <c r="AK52" s="120" t="s">
        <v>908</v>
      </c>
      <c r="AL52" s="120" t="s">
        <v>908</v>
      </c>
      <c r="AM52" s="120" t="s">
        <v>908</v>
      </c>
      <c r="AN52" s="120">
        <v>37256</v>
      </c>
      <c r="AO52" s="120">
        <v>10842</v>
      </c>
      <c r="AP52" s="120">
        <v>3577</v>
      </c>
      <c r="AQ52" s="131"/>
    </row>
    <row r="53" s="67" customFormat="1" ht="110.25" hidden="1" spans="1:43">
      <c r="A53" s="61">
        <v>41</v>
      </c>
      <c r="B53" s="61" t="s">
        <v>263</v>
      </c>
      <c r="C53" s="61" t="s">
        <v>264</v>
      </c>
      <c r="D53" s="61" t="s">
        <v>27</v>
      </c>
      <c r="E53" s="61" t="s">
        <v>32</v>
      </c>
      <c r="F53" s="90" t="s">
        <v>198</v>
      </c>
      <c r="G53" s="61" t="s">
        <v>265</v>
      </c>
      <c r="H53" s="96" t="s">
        <v>266</v>
      </c>
      <c r="I53" s="112">
        <v>350</v>
      </c>
      <c r="J53" s="112">
        <v>350</v>
      </c>
      <c r="L53" s="112">
        <v>350</v>
      </c>
      <c r="M53" s="112"/>
      <c r="N53" s="112"/>
      <c r="O53" s="112"/>
      <c r="P53" s="112"/>
      <c r="Q53" s="112"/>
      <c r="R53" s="112"/>
      <c r="S53" s="112"/>
      <c r="T53" s="61" t="s">
        <v>903</v>
      </c>
      <c r="U53" s="61"/>
      <c r="V53" s="61" t="s">
        <v>905</v>
      </c>
      <c r="W53" s="61"/>
      <c r="X53" s="61" t="s">
        <v>904</v>
      </c>
      <c r="Y53" s="97" t="s">
        <v>905</v>
      </c>
      <c r="Z53" s="96" t="s">
        <v>1023</v>
      </c>
      <c r="AA53" s="61" t="s">
        <v>225</v>
      </c>
      <c r="AB53" s="97"/>
      <c r="AC53" s="120" t="s">
        <v>1024</v>
      </c>
      <c r="AD53" s="120" t="s">
        <v>1025</v>
      </c>
      <c r="AE53" s="120">
        <v>20</v>
      </c>
      <c r="AF53" s="120">
        <v>10</v>
      </c>
      <c r="AG53" s="120">
        <v>10</v>
      </c>
      <c r="AH53" s="120">
        <v>0.3</v>
      </c>
      <c r="AI53" s="120">
        <v>15</v>
      </c>
      <c r="AJ53" s="120">
        <v>0.2</v>
      </c>
      <c r="AK53" s="140">
        <v>0.0885714285714286</v>
      </c>
      <c r="AL53" s="120"/>
      <c r="AM53" s="120"/>
      <c r="AN53" s="120"/>
      <c r="AO53" s="120"/>
      <c r="AP53" s="120"/>
      <c r="AQ53" s="131"/>
    </row>
    <row r="54" s="67" customFormat="1" ht="110.25" hidden="1" spans="1:43">
      <c r="A54" s="61">
        <v>42</v>
      </c>
      <c r="B54" s="61" t="s">
        <v>280</v>
      </c>
      <c r="C54" s="61" t="s">
        <v>1026</v>
      </c>
      <c r="D54" s="61" t="s">
        <v>27</v>
      </c>
      <c r="E54" s="61" t="s">
        <v>32</v>
      </c>
      <c r="F54" s="90" t="s">
        <v>124</v>
      </c>
      <c r="G54" s="61" t="s">
        <v>282</v>
      </c>
      <c r="H54" s="91" t="s">
        <v>283</v>
      </c>
      <c r="I54" s="112">
        <v>484</v>
      </c>
      <c r="J54" s="112">
        <v>484</v>
      </c>
      <c r="K54" s="112">
        <v>484</v>
      </c>
      <c r="L54" s="112"/>
      <c r="M54" s="112"/>
      <c r="N54" s="112"/>
      <c r="O54" s="112"/>
      <c r="P54" s="112"/>
      <c r="Q54" s="112"/>
      <c r="R54" s="112"/>
      <c r="S54" s="112"/>
      <c r="T54" s="61" t="s">
        <v>903</v>
      </c>
      <c r="U54" s="61"/>
      <c r="V54" s="61" t="s">
        <v>905</v>
      </c>
      <c r="W54" s="61"/>
      <c r="X54" s="61" t="s">
        <v>904</v>
      </c>
      <c r="Y54" s="97" t="s">
        <v>905</v>
      </c>
      <c r="Z54" s="96" t="s">
        <v>1027</v>
      </c>
      <c r="AA54" s="61" t="s">
        <v>271</v>
      </c>
      <c r="AB54" s="97"/>
      <c r="AC54" s="131"/>
      <c r="AN54" s="120"/>
      <c r="AO54" s="120"/>
      <c r="AP54" s="120"/>
      <c r="AQ54" s="131"/>
    </row>
    <row r="55" s="67" customFormat="1" ht="94.5" hidden="1" spans="1:43">
      <c r="A55" s="61">
        <v>43</v>
      </c>
      <c r="B55" s="61" t="s">
        <v>272</v>
      </c>
      <c r="C55" s="61" t="s">
        <v>273</v>
      </c>
      <c r="D55" s="61" t="s">
        <v>27</v>
      </c>
      <c r="E55" s="61" t="s">
        <v>32</v>
      </c>
      <c r="F55" s="90" t="s">
        <v>159</v>
      </c>
      <c r="G55" s="61" t="s">
        <v>274</v>
      </c>
      <c r="H55" s="91" t="s">
        <v>1028</v>
      </c>
      <c r="I55" s="112">
        <f>SUM(J55,R55,S55)</f>
        <v>143</v>
      </c>
      <c r="J55" s="112">
        <f>SUM(K55:Q55)</f>
        <v>143</v>
      </c>
      <c r="K55" s="112">
        <v>143</v>
      </c>
      <c r="L55" s="112"/>
      <c r="M55" s="112"/>
      <c r="N55" s="112"/>
      <c r="O55" s="112"/>
      <c r="P55" s="112"/>
      <c r="Q55" s="112"/>
      <c r="R55" s="112"/>
      <c r="S55" s="112"/>
      <c r="T55" s="61" t="s">
        <v>903</v>
      </c>
      <c r="U55" s="61"/>
      <c r="V55" s="61" t="s">
        <v>905</v>
      </c>
      <c r="W55" s="61"/>
      <c r="X55" s="61" t="s">
        <v>904</v>
      </c>
      <c r="Y55" s="97" t="s">
        <v>905</v>
      </c>
      <c r="Z55" s="96" t="s">
        <v>1029</v>
      </c>
      <c r="AA55" s="61" t="s">
        <v>106</v>
      </c>
      <c r="AB55" s="97"/>
      <c r="AC55" s="120" t="s">
        <v>1030</v>
      </c>
      <c r="AD55" s="120" t="s">
        <v>908</v>
      </c>
      <c r="AE55" s="120" t="s">
        <v>908</v>
      </c>
      <c r="AF55" s="120" t="s">
        <v>908</v>
      </c>
      <c r="AG55" s="120" t="s">
        <v>908</v>
      </c>
      <c r="AH55" s="120" t="s">
        <v>908</v>
      </c>
      <c r="AI55" s="120" t="s">
        <v>908</v>
      </c>
      <c r="AJ55" s="120" t="s">
        <v>908</v>
      </c>
      <c r="AK55" s="120" t="s">
        <v>908</v>
      </c>
      <c r="AL55" s="120">
        <v>10</v>
      </c>
      <c r="AM55" s="120">
        <v>3000</v>
      </c>
      <c r="AN55" s="120">
        <v>41</v>
      </c>
      <c r="AO55" s="120">
        <v>27</v>
      </c>
      <c r="AP55" s="120">
        <v>14</v>
      </c>
      <c r="AQ55" s="131"/>
    </row>
    <row r="56" s="65" customFormat="1" ht="24" hidden="1" customHeight="1" spans="1:42">
      <c r="A56" s="85" t="s">
        <v>304</v>
      </c>
      <c r="B56" s="92" t="s">
        <v>305</v>
      </c>
      <c r="C56" s="93"/>
      <c r="D56" s="93"/>
      <c r="E56" s="94"/>
      <c r="F56" s="86"/>
      <c r="G56" s="99"/>
      <c r="H56" s="88">
        <v>3</v>
      </c>
      <c r="I56" s="116">
        <f>SUM(I57:I59)</f>
        <v>1160</v>
      </c>
      <c r="J56" s="116">
        <f t="shared" ref="I56:S56" si="14">SUM(J57:J59)</f>
        <v>1160</v>
      </c>
      <c r="K56" s="116">
        <f t="shared" si="14"/>
        <v>1160</v>
      </c>
      <c r="L56" s="116">
        <f t="shared" si="14"/>
        <v>0</v>
      </c>
      <c r="M56" s="116">
        <f t="shared" si="14"/>
        <v>0</v>
      </c>
      <c r="N56" s="116">
        <f t="shared" si="14"/>
        <v>0</v>
      </c>
      <c r="O56" s="116">
        <f t="shared" si="14"/>
        <v>0</v>
      </c>
      <c r="P56" s="116">
        <f t="shared" si="14"/>
        <v>0</v>
      </c>
      <c r="Q56" s="116">
        <f t="shared" si="14"/>
        <v>0</v>
      </c>
      <c r="R56" s="116">
        <f t="shared" si="14"/>
        <v>0</v>
      </c>
      <c r="S56" s="116">
        <f t="shared" si="14"/>
        <v>0</v>
      </c>
      <c r="T56" s="116">
        <f t="shared" ref="T56:Y56" si="15">SUM(T57:T59)</f>
        <v>0</v>
      </c>
      <c r="U56" s="116">
        <f t="shared" si="15"/>
        <v>0</v>
      </c>
      <c r="V56" s="116">
        <f t="shared" si="15"/>
        <v>0</v>
      </c>
      <c r="W56" s="116">
        <f t="shared" si="15"/>
        <v>0</v>
      </c>
      <c r="X56" s="116">
        <f t="shared" si="15"/>
        <v>0</v>
      </c>
      <c r="Y56" s="116">
        <f t="shared" si="15"/>
        <v>0</v>
      </c>
      <c r="Z56" s="128"/>
      <c r="AA56" s="116"/>
      <c r="AB56" s="116"/>
      <c r="AC56" s="129"/>
      <c r="AD56" s="129"/>
      <c r="AE56" s="129"/>
      <c r="AF56" s="129"/>
      <c r="AG56" s="129"/>
      <c r="AH56" s="129"/>
      <c r="AI56" s="129"/>
      <c r="AJ56" s="129"/>
      <c r="AK56" s="129"/>
      <c r="AL56" s="129"/>
      <c r="AM56" s="129"/>
      <c r="AN56" s="129"/>
      <c r="AO56" s="129"/>
      <c r="AP56" s="129"/>
    </row>
    <row r="57" s="66" customFormat="1" ht="141.75" hidden="1" spans="1:43">
      <c r="A57" s="61">
        <v>44</v>
      </c>
      <c r="B57" s="61" t="s">
        <v>306</v>
      </c>
      <c r="C57" s="61" t="s">
        <v>1031</v>
      </c>
      <c r="D57" s="61" t="s">
        <v>27</v>
      </c>
      <c r="E57" s="61" t="s">
        <v>308</v>
      </c>
      <c r="F57" s="90" t="s">
        <v>309</v>
      </c>
      <c r="G57" s="61" t="s">
        <v>310</v>
      </c>
      <c r="H57" s="91" t="s">
        <v>1032</v>
      </c>
      <c r="I57" s="112">
        <f>SUM(J57,R57,S57)</f>
        <v>60</v>
      </c>
      <c r="J57" s="112">
        <f>SUM(K57:Q57)</f>
        <v>60</v>
      </c>
      <c r="K57" s="112">
        <v>60</v>
      </c>
      <c r="L57" s="112"/>
      <c r="M57" s="112"/>
      <c r="N57" s="112"/>
      <c r="O57" s="112"/>
      <c r="P57" s="112"/>
      <c r="Q57" s="112"/>
      <c r="R57" s="112"/>
      <c r="S57" s="112"/>
      <c r="T57" s="61" t="s">
        <v>1033</v>
      </c>
      <c r="U57" s="61"/>
      <c r="V57" s="97" t="s">
        <v>905</v>
      </c>
      <c r="W57" s="61"/>
      <c r="X57" s="61" t="s">
        <v>904</v>
      </c>
      <c r="Y57" s="97" t="s">
        <v>905</v>
      </c>
      <c r="Z57" s="91" t="s">
        <v>1034</v>
      </c>
      <c r="AA57" s="61" t="s">
        <v>312</v>
      </c>
      <c r="AB57" s="97"/>
      <c r="AC57" s="120" t="s">
        <v>1021</v>
      </c>
      <c r="AD57" s="120" t="s">
        <v>1035</v>
      </c>
      <c r="AE57" s="120">
        <v>3</v>
      </c>
      <c r="AF57" s="120">
        <v>4</v>
      </c>
      <c r="AG57" s="120">
        <v>8</v>
      </c>
      <c r="AH57" s="120">
        <v>2000</v>
      </c>
      <c r="AI57" s="120">
        <v>5</v>
      </c>
      <c r="AJ57" s="120">
        <v>2000</v>
      </c>
      <c r="AK57" s="141">
        <v>0.25</v>
      </c>
      <c r="AL57" s="120">
        <v>5</v>
      </c>
      <c r="AM57" s="120">
        <v>2000</v>
      </c>
      <c r="AN57" s="120" t="s">
        <v>908</v>
      </c>
      <c r="AO57" s="120" t="s">
        <v>908</v>
      </c>
      <c r="AP57" s="120" t="s">
        <v>908</v>
      </c>
      <c r="AQ57" s="144"/>
    </row>
    <row r="58" s="66" customFormat="1" ht="220.5" hidden="1" spans="1:43">
      <c r="A58" s="61">
        <v>45</v>
      </c>
      <c r="B58" s="61" t="s">
        <v>313</v>
      </c>
      <c r="C58" s="61" t="s">
        <v>314</v>
      </c>
      <c r="D58" s="61" t="s">
        <v>27</v>
      </c>
      <c r="E58" s="61" t="s">
        <v>32</v>
      </c>
      <c r="F58" s="90" t="s">
        <v>193</v>
      </c>
      <c r="G58" s="61" t="s">
        <v>315</v>
      </c>
      <c r="H58" s="91" t="s">
        <v>1036</v>
      </c>
      <c r="I58" s="112">
        <f>SUM(J58,R58,S58)</f>
        <v>550</v>
      </c>
      <c r="J58" s="112">
        <f>SUM(K58:Q58)</f>
        <v>550</v>
      </c>
      <c r="K58" s="112">
        <v>550</v>
      </c>
      <c r="L58" s="112"/>
      <c r="M58" s="112"/>
      <c r="N58" s="112"/>
      <c r="O58" s="112"/>
      <c r="P58" s="112"/>
      <c r="Q58" s="112"/>
      <c r="R58" s="112"/>
      <c r="S58" s="112"/>
      <c r="T58" s="61" t="s">
        <v>903</v>
      </c>
      <c r="U58" s="61"/>
      <c r="V58" s="61" t="s">
        <v>905</v>
      </c>
      <c r="W58" s="61"/>
      <c r="X58" s="61" t="s">
        <v>904</v>
      </c>
      <c r="Y58" s="97" t="s">
        <v>905</v>
      </c>
      <c r="Z58" s="96" t="s">
        <v>1037</v>
      </c>
      <c r="AA58" s="61" t="s">
        <v>312</v>
      </c>
      <c r="AB58" s="97"/>
      <c r="AC58" s="120" t="s">
        <v>1038</v>
      </c>
      <c r="AD58" s="120" t="s">
        <v>1039</v>
      </c>
      <c r="AE58" s="120" t="s">
        <v>1040</v>
      </c>
      <c r="AF58" s="120">
        <v>11</v>
      </c>
      <c r="AG58" s="120">
        <v>30</v>
      </c>
      <c r="AH58" s="120">
        <v>2500</v>
      </c>
      <c r="AI58" s="120">
        <v>10</v>
      </c>
      <c r="AJ58" s="120">
        <v>2200</v>
      </c>
      <c r="AK58" s="139">
        <v>0.068</v>
      </c>
      <c r="AL58" s="120"/>
      <c r="AM58" s="120"/>
      <c r="AN58" s="120"/>
      <c r="AO58" s="120"/>
      <c r="AP58" s="120"/>
      <c r="AQ58" s="144"/>
    </row>
    <row r="59" s="66" customFormat="1" ht="94.5" hidden="1" spans="1:43">
      <c r="A59" s="61">
        <v>46</v>
      </c>
      <c r="B59" s="61" t="s">
        <v>317</v>
      </c>
      <c r="C59" s="61" t="s">
        <v>318</v>
      </c>
      <c r="D59" s="61" t="s">
        <v>27</v>
      </c>
      <c r="E59" s="61" t="s">
        <v>46</v>
      </c>
      <c r="F59" s="90" t="s">
        <v>164</v>
      </c>
      <c r="G59" s="61" t="s">
        <v>319</v>
      </c>
      <c r="H59" s="96" t="s">
        <v>1041</v>
      </c>
      <c r="I59" s="112">
        <v>550</v>
      </c>
      <c r="J59" s="112">
        <v>550</v>
      </c>
      <c r="K59" s="112">
        <v>550</v>
      </c>
      <c r="L59" s="112"/>
      <c r="M59" s="112"/>
      <c r="N59" s="112"/>
      <c r="O59" s="112"/>
      <c r="P59" s="112"/>
      <c r="Q59" s="112"/>
      <c r="R59" s="112"/>
      <c r="S59" s="112"/>
      <c r="T59" s="61" t="s">
        <v>903</v>
      </c>
      <c r="U59" s="61"/>
      <c r="V59" s="61" t="s">
        <v>905</v>
      </c>
      <c r="W59" s="61"/>
      <c r="X59" s="61" t="s">
        <v>904</v>
      </c>
      <c r="Y59" s="97" t="s">
        <v>905</v>
      </c>
      <c r="Z59" s="96" t="s">
        <v>1042</v>
      </c>
      <c r="AA59" s="97" t="s">
        <v>312</v>
      </c>
      <c r="AB59" s="97"/>
      <c r="AC59" s="120" t="s">
        <v>1043</v>
      </c>
      <c r="AD59" s="120" t="s">
        <v>1044</v>
      </c>
      <c r="AE59" s="120">
        <v>5</v>
      </c>
      <c r="AF59" s="120">
        <v>12</v>
      </c>
      <c r="AG59" s="120">
        <v>30</v>
      </c>
      <c r="AH59" s="120">
        <v>3500</v>
      </c>
      <c r="AI59" s="120">
        <v>5</v>
      </c>
      <c r="AJ59" s="120">
        <v>2500</v>
      </c>
      <c r="AK59" s="142">
        <v>0.0790909090909091</v>
      </c>
      <c r="AL59" s="120"/>
      <c r="AM59" s="120"/>
      <c r="AN59" s="120"/>
      <c r="AO59" s="120"/>
      <c r="AP59" s="120"/>
      <c r="AQ59" s="144"/>
    </row>
    <row r="60" s="65" customFormat="1" ht="42" hidden="1" customHeight="1" spans="1:42">
      <c r="A60" s="85" t="s">
        <v>333</v>
      </c>
      <c r="B60" s="92" t="s">
        <v>334</v>
      </c>
      <c r="C60" s="93"/>
      <c r="D60" s="93"/>
      <c r="E60" s="94"/>
      <c r="F60" s="86"/>
      <c r="G60" s="99"/>
      <c r="H60" s="88">
        <v>8</v>
      </c>
      <c r="I60" s="116">
        <f>SUM(I61:I68)</f>
        <v>5180</v>
      </c>
      <c r="J60" s="116">
        <f t="shared" ref="I60:S60" si="16">SUM(J61:J68)</f>
        <v>5103</v>
      </c>
      <c r="K60" s="116">
        <f t="shared" si="16"/>
        <v>4388</v>
      </c>
      <c r="L60" s="116">
        <f t="shared" si="16"/>
        <v>615</v>
      </c>
      <c r="M60" s="116">
        <f t="shared" si="16"/>
        <v>0</v>
      </c>
      <c r="N60" s="116">
        <f t="shared" si="16"/>
        <v>0</v>
      </c>
      <c r="O60" s="116">
        <f t="shared" si="16"/>
        <v>0</v>
      </c>
      <c r="P60" s="116">
        <f t="shared" si="16"/>
        <v>177</v>
      </c>
      <c r="Q60" s="116">
        <f t="shared" si="16"/>
        <v>0</v>
      </c>
      <c r="R60" s="116">
        <f t="shared" si="16"/>
        <v>0</v>
      </c>
      <c r="S60" s="116">
        <f t="shared" si="16"/>
        <v>0</v>
      </c>
      <c r="T60" s="116">
        <f t="shared" ref="T60:Y60" si="17">SUM(T64:T67)</f>
        <v>0</v>
      </c>
      <c r="U60" s="116">
        <f t="shared" si="17"/>
        <v>0</v>
      </c>
      <c r="V60" s="116">
        <f t="shared" si="17"/>
        <v>0</v>
      </c>
      <c r="W60" s="116">
        <f t="shared" si="17"/>
        <v>0</v>
      </c>
      <c r="X60" s="116">
        <f t="shared" si="17"/>
        <v>0</v>
      </c>
      <c r="Y60" s="116">
        <f t="shared" si="17"/>
        <v>0</v>
      </c>
      <c r="Z60" s="128"/>
      <c r="AA60" s="116"/>
      <c r="AB60" s="116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</row>
    <row r="61" s="66" customFormat="1" ht="141.75" hidden="1" spans="1:43">
      <c r="A61" s="61">
        <v>47</v>
      </c>
      <c r="B61" s="61" t="s">
        <v>335</v>
      </c>
      <c r="C61" s="61" t="s">
        <v>336</v>
      </c>
      <c r="D61" s="61" t="s">
        <v>27</v>
      </c>
      <c r="E61" s="61" t="s">
        <v>337</v>
      </c>
      <c r="F61" s="90" t="s">
        <v>109</v>
      </c>
      <c r="G61" s="61" t="s">
        <v>338</v>
      </c>
      <c r="H61" s="98" t="s">
        <v>339</v>
      </c>
      <c r="I61" s="112">
        <f t="shared" ref="I61:I67" si="18">SUM(J61,R61,S61)</f>
        <v>60</v>
      </c>
      <c r="J61" s="112">
        <f t="shared" ref="J61:J67" si="19">SUM(K61:Q61)</f>
        <v>60</v>
      </c>
      <c r="K61" s="112">
        <v>60</v>
      </c>
      <c r="L61" s="112"/>
      <c r="M61" s="112"/>
      <c r="N61" s="112"/>
      <c r="O61" s="112"/>
      <c r="P61" s="112"/>
      <c r="Q61" s="112"/>
      <c r="R61" s="112"/>
      <c r="S61" s="112"/>
      <c r="T61" s="61" t="s">
        <v>903</v>
      </c>
      <c r="U61" s="61"/>
      <c r="V61" s="61" t="s">
        <v>905</v>
      </c>
      <c r="W61" s="61"/>
      <c r="X61" s="61" t="s">
        <v>904</v>
      </c>
      <c r="Y61" s="97" t="s">
        <v>905</v>
      </c>
      <c r="Z61" s="96" t="s">
        <v>1045</v>
      </c>
      <c r="AA61" s="61" t="s">
        <v>35</v>
      </c>
      <c r="AB61" s="97"/>
      <c r="AC61" s="120" t="s">
        <v>1046</v>
      </c>
      <c r="AD61" s="120" t="s">
        <v>1047</v>
      </c>
      <c r="AE61" s="120">
        <v>3</v>
      </c>
      <c r="AF61" s="120">
        <v>0.4</v>
      </c>
      <c r="AG61" s="120">
        <v>0</v>
      </c>
      <c r="AH61" s="120">
        <v>0</v>
      </c>
      <c r="AI61" s="120">
        <v>3</v>
      </c>
      <c r="AJ61" s="120">
        <v>2000</v>
      </c>
      <c r="AK61" s="139">
        <v>0.087</v>
      </c>
      <c r="AL61" s="120"/>
      <c r="AM61" s="120"/>
      <c r="AN61" s="120"/>
      <c r="AO61" s="120"/>
      <c r="AP61" s="120"/>
      <c r="AQ61" s="144"/>
    </row>
    <row r="62" s="66" customFormat="1" ht="126" hidden="1" spans="1:43">
      <c r="A62" s="61">
        <v>48</v>
      </c>
      <c r="B62" s="61" t="s">
        <v>345</v>
      </c>
      <c r="C62" s="61" t="s">
        <v>346</v>
      </c>
      <c r="D62" s="61" t="s">
        <v>27</v>
      </c>
      <c r="E62" s="61" t="s">
        <v>347</v>
      </c>
      <c r="F62" s="90" t="s">
        <v>109</v>
      </c>
      <c r="G62" s="61" t="s">
        <v>348</v>
      </c>
      <c r="H62" s="98" t="s">
        <v>1048</v>
      </c>
      <c r="I62" s="112">
        <f t="shared" si="18"/>
        <v>615</v>
      </c>
      <c r="J62" s="112">
        <f t="shared" si="19"/>
        <v>615</v>
      </c>
      <c r="K62" s="112"/>
      <c r="L62" s="112">
        <v>615</v>
      </c>
      <c r="M62" s="112"/>
      <c r="N62" s="112"/>
      <c r="O62" s="112"/>
      <c r="P62" s="112"/>
      <c r="Q62" s="112"/>
      <c r="R62" s="112"/>
      <c r="S62" s="112"/>
      <c r="T62" s="61" t="s">
        <v>903</v>
      </c>
      <c r="U62" s="61"/>
      <c r="V62" s="61" t="s">
        <v>905</v>
      </c>
      <c r="W62" s="61"/>
      <c r="X62" s="61" t="s">
        <v>904</v>
      </c>
      <c r="Y62" s="97" t="s">
        <v>905</v>
      </c>
      <c r="Z62" s="96" t="s">
        <v>1049</v>
      </c>
      <c r="AA62" s="61" t="s">
        <v>35</v>
      </c>
      <c r="AB62" s="97"/>
      <c r="AC62" s="120" t="s">
        <v>1050</v>
      </c>
      <c r="AD62" s="120" t="s">
        <v>1051</v>
      </c>
      <c r="AE62" s="120">
        <v>3</v>
      </c>
      <c r="AF62" s="120">
        <v>12.8</v>
      </c>
      <c r="AG62" s="120">
        <v>50</v>
      </c>
      <c r="AH62" s="120">
        <v>4500</v>
      </c>
      <c r="AI62" s="120">
        <v>10</v>
      </c>
      <c r="AJ62" s="120">
        <v>2800</v>
      </c>
      <c r="AK62" s="139">
        <v>0.0682352941176471</v>
      </c>
      <c r="AL62" s="120"/>
      <c r="AM62" s="120"/>
      <c r="AN62" s="120"/>
      <c r="AO62" s="120"/>
      <c r="AP62" s="120"/>
      <c r="AQ62" s="144"/>
    </row>
    <row r="63" s="66" customFormat="1" ht="157.5" hidden="1" spans="1:43">
      <c r="A63" s="61">
        <v>49</v>
      </c>
      <c r="B63" s="61" t="s">
        <v>361</v>
      </c>
      <c r="C63" s="61" t="s">
        <v>362</v>
      </c>
      <c r="D63" s="61" t="s">
        <v>27</v>
      </c>
      <c r="E63" s="61" t="s">
        <v>337</v>
      </c>
      <c r="F63" s="90" t="s">
        <v>97</v>
      </c>
      <c r="G63" s="61" t="s">
        <v>363</v>
      </c>
      <c r="H63" s="98" t="s">
        <v>364</v>
      </c>
      <c r="I63" s="112">
        <v>177</v>
      </c>
      <c r="J63" s="112">
        <v>100</v>
      </c>
      <c r="K63" s="112"/>
      <c r="L63" s="112"/>
      <c r="M63" s="112"/>
      <c r="N63" s="112"/>
      <c r="O63" s="112"/>
      <c r="P63" s="112">
        <v>177</v>
      </c>
      <c r="Q63" s="112"/>
      <c r="R63" s="112"/>
      <c r="S63" s="112"/>
      <c r="T63" s="61" t="s">
        <v>903</v>
      </c>
      <c r="U63" s="61"/>
      <c r="V63" s="61" t="s">
        <v>905</v>
      </c>
      <c r="W63" s="61"/>
      <c r="X63" s="61" t="s">
        <v>904</v>
      </c>
      <c r="Y63" s="97" t="s">
        <v>905</v>
      </c>
      <c r="Z63" s="91" t="s">
        <v>1052</v>
      </c>
      <c r="AA63" s="61" t="s">
        <v>97</v>
      </c>
      <c r="AB63" s="97"/>
      <c r="AC63" s="120" t="s">
        <v>1021</v>
      </c>
      <c r="AD63" s="120" t="s">
        <v>1053</v>
      </c>
      <c r="AE63" s="120" t="s">
        <v>908</v>
      </c>
      <c r="AF63" s="120" t="s">
        <v>908</v>
      </c>
      <c r="AG63" s="120" t="s">
        <v>908</v>
      </c>
      <c r="AH63" s="120" t="s">
        <v>908</v>
      </c>
      <c r="AI63" s="120">
        <v>22</v>
      </c>
      <c r="AJ63" s="120">
        <v>2300</v>
      </c>
      <c r="AK63" s="139">
        <v>0.15</v>
      </c>
      <c r="AL63" s="120" t="s">
        <v>908</v>
      </c>
      <c r="AM63" s="120" t="s">
        <v>908</v>
      </c>
      <c r="AN63" s="120" t="s">
        <v>908</v>
      </c>
      <c r="AO63" s="120" t="s">
        <v>908</v>
      </c>
      <c r="AP63" s="120" t="s">
        <v>908</v>
      </c>
      <c r="AQ63" s="144"/>
    </row>
    <row r="64" s="66" customFormat="1" ht="94.5" hidden="1" spans="1:43">
      <c r="A64" s="61">
        <v>50</v>
      </c>
      <c r="B64" s="61" t="s">
        <v>365</v>
      </c>
      <c r="C64" s="61" t="s">
        <v>366</v>
      </c>
      <c r="D64" s="61" t="s">
        <v>27</v>
      </c>
      <c r="E64" s="61" t="s">
        <v>367</v>
      </c>
      <c r="F64" s="90" t="s">
        <v>139</v>
      </c>
      <c r="G64" s="61" t="s">
        <v>368</v>
      </c>
      <c r="H64" s="98" t="s">
        <v>369</v>
      </c>
      <c r="I64" s="112">
        <f t="shared" si="18"/>
        <v>230</v>
      </c>
      <c r="J64" s="112">
        <f t="shared" si="19"/>
        <v>230</v>
      </c>
      <c r="K64" s="112">
        <v>230</v>
      </c>
      <c r="L64" s="112"/>
      <c r="M64" s="112"/>
      <c r="N64" s="112"/>
      <c r="O64" s="112"/>
      <c r="P64" s="112"/>
      <c r="Q64" s="112"/>
      <c r="R64" s="112"/>
      <c r="S64" s="112"/>
      <c r="T64" s="61" t="s">
        <v>1033</v>
      </c>
      <c r="U64" s="61"/>
      <c r="V64" s="61" t="s">
        <v>905</v>
      </c>
      <c r="W64" s="61"/>
      <c r="X64" s="61" t="s">
        <v>904</v>
      </c>
      <c r="Y64" s="97" t="s">
        <v>905</v>
      </c>
      <c r="Z64" s="91" t="s">
        <v>1054</v>
      </c>
      <c r="AA64" s="61" t="s">
        <v>370</v>
      </c>
      <c r="AB64" s="97"/>
      <c r="AC64" s="120" t="s">
        <v>1021</v>
      </c>
      <c r="AD64" s="120" t="s">
        <v>1055</v>
      </c>
      <c r="AE64" s="120">
        <v>5</v>
      </c>
      <c r="AF64" s="120">
        <v>4.5</v>
      </c>
      <c r="AG64" s="120">
        <v>20</v>
      </c>
      <c r="AH64" s="120">
        <v>2500</v>
      </c>
      <c r="AI64" s="120">
        <v>50</v>
      </c>
      <c r="AJ64" s="120">
        <v>3000</v>
      </c>
      <c r="AK64" s="141">
        <v>0.196</v>
      </c>
      <c r="AL64" s="120"/>
      <c r="AM64" s="120"/>
      <c r="AN64" s="120"/>
      <c r="AO64" s="120"/>
      <c r="AP64" s="120"/>
      <c r="AQ64" s="144"/>
    </row>
    <row r="65" s="66" customFormat="1" ht="409.5" hidden="1" spans="1:43">
      <c r="A65" s="61">
        <v>51</v>
      </c>
      <c r="B65" s="61" t="s">
        <v>375</v>
      </c>
      <c r="C65" s="61" t="s">
        <v>376</v>
      </c>
      <c r="D65" s="61" t="s">
        <v>27</v>
      </c>
      <c r="E65" s="61" t="s">
        <v>337</v>
      </c>
      <c r="F65" s="90" t="s">
        <v>164</v>
      </c>
      <c r="G65" s="61" t="s">
        <v>377</v>
      </c>
      <c r="H65" s="96" t="s">
        <v>1056</v>
      </c>
      <c r="I65" s="112">
        <f t="shared" si="18"/>
        <v>2300</v>
      </c>
      <c r="J65" s="112">
        <f t="shared" si="19"/>
        <v>2300</v>
      </c>
      <c r="K65" s="112">
        <v>2300</v>
      </c>
      <c r="L65" s="112"/>
      <c r="M65" s="112"/>
      <c r="N65" s="112"/>
      <c r="O65" s="112"/>
      <c r="P65" s="112"/>
      <c r="Q65" s="112"/>
      <c r="R65" s="112"/>
      <c r="S65" s="112"/>
      <c r="T65" s="61" t="s">
        <v>1033</v>
      </c>
      <c r="U65" s="61"/>
      <c r="V65" s="97" t="s">
        <v>905</v>
      </c>
      <c r="W65" s="61"/>
      <c r="X65" s="61" t="s">
        <v>904</v>
      </c>
      <c r="Y65" s="97" t="s">
        <v>905</v>
      </c>
      <c r="Z65" s="96" t="s">
        <v>1057</v>
      </c>
      <c r="AA65" s="97" t="s">
        <v>344</v>
      </c>
      <c r="AB65" s="97"/>
      <c r="AC65" s="120" t="s">
        <v>1058</v>
      </c>
      <c r="AD65" s="120" t="s">
        <v>1059</v>
      </c>
      <c r="AE65" s="120">
        <v>10</v>
      </c>
      <c r="AF65" s="120">
        <v>70</v>
      </c>
      <c r="AG65" s="120">
        <v>80</v>
      </c>
      <c r="AH65" s="120">
        <v>4000</v>
      </c>
      <c r="AI65" s="120">
        <v>65</v>
      </c>
      <c r="AJ65" s="120">
        <v>3600</v>
      </c>
      <c r="AK65" s="142">
        <v>0.0766666666666667</v>
      </c>
      <c r="AL65" s="120"/>
      <c r="AM65" s="120"/>
      <c r="AN65" s="120"/>
      <c r="AO65" s="120"/>
      <c r="AP65" s="120"/>
      <c r="AQ65" s="144"/>
    </row>
    <row r="66" s="66" customFormat="1" ht="110.25" hidden="1" spans="1:43">
      <c r="A66" s="61">
        <v>52</v>
      </c>
      <c r="B66" s="61" t="s">
        <v>379</v>
      </c>
      <c r="C66" s="61" t="s">
        <v>380</v>
      </c>
      <c r="D66" s="61" t="s">
        <v>27</v>
      </c>
      <c r="E66" s="61" t="s">
        <v>337</v>
      </c>
      <c r="F66" s="90" t="s">
        <v>193</v>
      </c>
      <c r="G66" s="61" t="s">
        <v>381</v>
      </c>
      <c r="H66" s="98" t="s">
        <v>1060</v>
      </c>
      <c r="I66" s="112">
        <f t="shared" si="18"/>
        <v>1400</v>
      </c>
      <c r="J66" s="112">
        <f t="shared" si="19"/>
        <v>1400</v>
      </c>
      <c r="K66" s="112">
        <v>1400</v>
      </c>
      <c r="L66" s="112"/>
      <c r="M66" s="112"/>
      <c r="N66" s="112"/>
      <c r="O66" s="112"/>
      <c r="P66" s="112"/>
      <c r="Q66" s="112"/>
      <c r="R66" s="112"/>
      <c r="S66" s="112"/>
      <c r="T66" s="61" t="s">
        <v>1033</v>
      </c>
      <c r="U66" s="61"/>
      <c r="V66" s="97" t="s">
        <v>905</v>
      </c>
      <c r="W66" s="61"/>
      <c r="X66" s="61" t="s">
        <v>904</v>
      </c>
      <c r="Y66" s="97" t="s">
        <v>905</v>
      </c>
      <c r="Z66" s="96" t="s">
        <v>1061</v>
      </c>
      <c r="AA66" s="61" t="s">
        <v>344</v>
      </c>
      <c r="AB66" s="97"/>
      <c r="AC66" s="120" t="s">
        <v>1062</v>
      </c>
      <c r="AD66" s="120" t="s">
        <v>1063</v>
      </c>
      <c r="AE66" s="120" t="s">
        <v>1040</v>
      </c>
      <c r="AF66" s="120">
        <v>30</v>
      </c>
      <c r="AG66" s="120">
        <v>150</v>
      </c>
      <c r="AH66" s="120">
        <v>2500</v>
      </c>
      <c r="AI66" s="120">
        <v>25</v>
      </c>
      <c r="AJ66" s="120">
        <v>2500</v>
      </c>
      <c r="AK66" s="139">
        <v>0.07</v>
      </c>
      <c r="AL66" s="120"/>
      <c r="AM66" s="120"/>
      <c r="AN66" s="120"/>
      <c r="AO66" s="120"/>
      <c r="AP66" s="120"/>
      <c r="AQ66" s="144"/>
    </row>
    <row r="67" s="67" customFormat="1" ht="141.75" hidden="1" spans="1:43">
      <c r="A67" s="61">
        <v>53</v>
      </c>
      <c r="B67" s="61" t="s">
        <v>434</v>
      </c>
      <c r="C67" s="61" t="s">
        <v>435</v>
      </c>
      <c r="D67" s="61" t="s">
        <v>27</v>
      </c>
      <c r="E67" s="61" t="s">
        <v>397</v>
      </c>
      <c r="F67" s="90" t="s">
        <v>129</v>
      </c>
      <c r="G67" s="113" t="s">
        <v>436</v>
      </c>
      <c r="H67" s="98" t="s">
        <v>1064</v>
      </c>
      <c r="I67" s="112">
        <f t="shared" si="18"/>
        <v>280</v>
      </c>
      <c r="J67" s="112">
        <f t="shared" si="19"/>
        <v>280</v>
      </c>
      <c r="K67" s="112">
        <v>280</v>
      </c>
      <c r="L67" s="112"/>
      <c r="M67" s="112"/>
      <c r="N67" s="112"/>
      <c r="O67" s="112"/>
      <c r="P67" s="112"/>
      <c r="Q67" s="112"/>
      <c r="R67" s="112"/>
      <c r="S67" s="112"/>
      <c r="T67" s="61" t="s">
        <v>1033</v>
      </c>
      <c r="U67" s="61"/>
      <c r="V67" s="97" t="s">
        <v>905</v>
      </c>
      <c r="W67" s="61"/>
      <c r="X67" s="61" t="s">
        <v>904</v>
      </c>
      <c r="Y67" s="97" t="s">
        <v>905</v>
      </c>
      <c r="Z67" s="96" t="s">
        <v>1065</v>
      </c>
      <c r="AA67" s="61" t="s">
        <v>344</v>
      </c>
      <c r="AB67" s="97"/>
      <c r="AC67" s="120" t="s">
        <v>1066</v>
      </c>
      <c r="AD67" s="120" t="s">
        <v>1067</v>
      </c>
      <c r="AE67" s="120">
        <v>10</v>
      </c>
      <c r="AF67" s="120">
        <v>8</v>
      </c>
      <c r="AG67" s="120">
        <v>20</v>
      </c>
      <c r="AH67" s="120">
        <v>3500</v>
      </c>
      <c r="AI67" s="120">
        <v>100</v>
      </c>
      <c r="AJ67" s="120">
        <v>3000</v>
      </c>
      <c r="AK67" s="139">
        <v>0.1336</v>
      </c>
      <c r="AL67" s="120"/>
      <c r="AM67" s="120"/>
      <c r="AN67" s="120"/>
      <c r="AO67" s="120"/>
      <c r="AP67" s="120"/>
      <c r="AQ67" s="131"/>
    </row>
    <row r="68" s="67" customFormat="1" ht="126" hidden="1" spans="1:43">
      <c r="A68" s="61">
        <v>54</v>
      </c>
      <c r="B68" s="61" t="s">
        <v>458</v>
      </c>
      <c r="C68" s="61" t="s">
        <v>459</v>
      </c>
      <c r="D68" s="61" t="s">
        <v>27</v>
      </c>
      <c r="E68" s="61" t="s">
        <v>337</v>
      </c>
      <c r="F68" s="145" t="s">
        <v>198</v>
      </c>
      <c r="G68" s="113" t="s">
        <v>460</v>
      </c>
      <c r="H68" s="98" t="s">
        <v>461</v>
      </c>
      <c r="I68" s="112">
        <v>118</v>
      </c>
      <c r="J68" s="112">
        <v>118</v>
      </c>
      <c r="K68" s="112">
        <v>118</v>
      </c>
      <c r="L68" s="112"/>
      <c r="M68" s="112"/>
      <c r="N68" s="112"/>
      <c r="O68" s="112"/>
      <c r="P68" s="112"/>
      <c r="Q68" s="112"/>
      <c r="R68" s="112"/>
      <c r="S68" s="112"/>
      <c r="T68" s="61" t="s">
        <v>1033</v>
      </c>
      <c r="U68" s="61"/>
      <c r="V68" s="97" t="s">
        <v>905</v>
      </c>
      <c r="W68" s="61"/>
      <c r="X68" s="61" t="s">
        <v>904</v>
      </c>
      <c r="Y68" s="97" t="s">
        <v>905</v>
      </c>
      <c r="Z68" s="96" t="s">
        <v>1068</v>
      </c>
      <c r="AA68" s="61" t="s">
        <v>344</v>
      </c>
      <c r="AB68" s="97"/>
      <c r="AC68" s="120" t="s">
        <v>1069</v>
      </c>
      <c r="AD68" s="120" t="s">
        <v>1070</v>
      </c>
      <c r="AE68" s="120">
        <v>5</v>
      </c>
      <c r="AF68" s="120">
        <v>3</v>
      </c>
      <c r="AG68" s="120">
        <v>3</v>
      </c>
      <c r="AH68" s="120">
        <v>0.25</v>
      </c>
      <c r="AI68" s="120">
        <v>3</v>
      </c>
      <c r="AJ68" s="120">
        <v>0.25</v>
      </c>
      <c r="AK68" s="140">
        <v>0.0699152542372881</v>
      </c>
      <c r="AL68" s="120"/>
      <c r="AM68" s="120"/>
      <c r="AN68" s="120"/>
      <c r="AO68" s="120"/>
      <c r="AP68" s="120"/>
      <c r="AQ68" s="131"/>
    </row>
    <row r="69" s="65" customFormat="1" ht="24" hidden="1" customHeight="1" spans="1:42">
      <c r="A69" s="85" t="s">
        <v>487</v>
      </c>
      <c r="B69" s="92" t="s">
        <v>488</v>
      </c>
      <c r="C69" s="93"/>
      <c r="D69" s="93"/>
      <c r="E69" s="94"/>
      <c r="F69" s="86"/>
      <c r="G69" s="99"/>
      <c r="H69" s="146">
        <v>8</v>
      </c>
      <c r="I69" s="116">
        <f>SUM(I70:I77)</f>
        <v>2141</v>
      </c>
      <c r="J69" s="116">
        <f t="shared" ref="I69:S69" si="20">SUM(J70:J77)</f>
        <v>2141</v>
      </c>
      <c r="K69" s="116">
        <f t="shared" si="20"/>
        <v>2141</v>
      </c>
      <c r="L69" s="116">
        <f t="shared" si="20"/>
        <v>0</v>
      </c>
      <c r="M69" s="116">
        <f t="shared" si="20"/>
        <v>0</v>
      </c>
      <c r="N69" s="116">
        <f t="shared" si="20"/>
        <v>0</v>
      </c>
      <c r="O69" s="116">
        <f t="shared" si="20"/>
        <v>0</v>
      </c>
      <c r="P69" s="116">
        <f t="shared" si="20"/>
        <v>0</v>
      </c>
      <c r="Q69" s="116">
        <f t="shared" si="20"/>
        <v>0</v>
      </c>
      <c r="R69" s="116">
        <f t="shared" si="20"/>
        <v>0</v>
      </c>
      <c r="S69" s="116">
        <f t="shared" si="20"/>
        <v>0</v>
      </c>
      <c r="T69" s="116"/>
      <c r="U69" s="116"/>
      <c r="V69" s="116"/>
      <c r="W69" s="116"/>
      <c r="X69" s="116"/>
      <c r="Y69" s="116"/>
      <c r="Z69" s="128"/>
      <c r="AA69" s="116"/>
      <c r="AB69" s="116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</row>
    <row r="70" s="66" customFormat="1" ht="78.75" hidden="1" spans="1:43">
      <c r="A70" s="61">
        <v>55</v>
      </c>
      <c r="B70" s="61" t="s">
        <v>489</v>
      </c>
      <c r="C70" s="61" t="s">
        <v>490</v>
      </c>
      <c r="D70" s="61" t="s">
        <v>27</v>
      </c>
      <c r="E70" s="61" t="s">
        <v>32</v>
      </c>
      <c r="F70" s="90" t="s">
        <v>164</v>
      </c>
      <c r="G70" s="61" t="s">
        <v>491</v>
      </c>
      <c r="H70" s="96" t="s">
        <v>1071</v>
      </c>
      <c r="I70" s="112">
        <v>246</v>
      </c>
      <c r="J70" s="112">
        <v>246</v>
      </c>
      <c r="K70" s="112">
        <v>246</v>
      </c>
      <c r="L70" s="112"/>
      <c r="M70" s="112"/>
      <c r="N70" s="112"/>
      <c r="O70" s="112"/>
      <c r="P70" s="112"/>
      <c r="Q70" s="112"/>
      <c r="R70" s="112"/>
      <c r="S70" s="112"/>
      <c r="T70" s="61" t="s">
        <v>903</v>
      </c>
      <c r="U70" s="61"/>
      <c r="V70" s="97" t="s">
        <v>905</v>
      </c>
      <c r="W70" s="61"/>
      <c r="X70" s="61" t="s">
        <v>905</v>
      </c>
      <c r="Y70" s="97" t="s">
        <v>905</v>
      </c>
      <c r="Z70" s="96" t="s">
        <v>1072</v>
      </c>
      <c r="AA70" s="97" t="s">
        <v>271</v>
      </c>
      <c r="AB70" s="97"/>
      <c r="AC70" s="120" t="s">
        <v>1058</v>
      </c>
      <c r="AD70" s="120"/>
      <c r="AE70" s="120"/>
      <c r="AF70" s="120"/>
      <c r="AG70" s="120"/>
      <c r="AH70" s="120"/>
      <c r="AI70" s="120"/>
      <c r="AJ70" s="120"/>
      <c r="AK70" s="140"/>
      <c r="AL70" s="120">
        <v>20</v>
      </c>
      <c r="AM70" s="120">
        <v>3000</v>
      </c>
      <c r="AN70" s="120">
        <v>1630</v>
      </c>
      <c r="AO70" s="120">
        <v>382</v>
      </c>
      <c r="AP70" s="120">
        <v>196</v>
      </c>
      <c r="AQ70" s="144"/>
    </row>
    <row r="71" s="66" customFormat="1" ht="141.75" hidden="1" spans="1:43">
      <c r="A71" s="61">
        <v>56</v>
      </c>
      <c r="B71" s="61" t="s">
        <v>500</v>
      </c>
      <c r="C71" s="61" t="s">
        <v>1073</v>
      </c>
      <c r="D71" s="61" t="s">
        <v>27</v>
      </c>
      <c r="E71" s="61" t="s">
        <v>32</v>
      </c>
      <c r="F71" s="90" t="s">
        <v>309</v>
      </c>
      <c r="G71" s="61" t="s">
        <v>502</v>
      </c>
      <c r="H71" s="98" t="s">
        <v>1074</v>
      </c>
      <c r="I71" s="112">
        <f>SUM(J71,R71,S71)</f>
        <v>100</v>
      </c>
      <c r="J71" s="112">
        <f>SUM(K71:Q71)</f>
        <v>100</v>
      </c>
      <c r="K71" s="112">
        <v>100</v>
      </c>
      <c r="L71" s="112"/>
      <c r="M71" s="112"/>
      <c r="N71" s="112"/>
      <c r="O71" s="112"/>
      <c r="P71" s="112"/>
      <c r="Q71" s="112"/>
      <c r="R71" s="112"/>
      <c r="S71" s="112"/>
      <c r="T71" s="61" t="s">
        <v>903</v>
      </c>
      <c r="U71" s="61"/>
      <c r="V71" s="97" t="s">
        <v>905</v>
      </c>
      <c r="W71" s="61"/>
      <c r="X71" s="61" t="s">
        <v>905</v>
      </c>
      <c r="Y71" s="97" t="s">
        <v>905</v>
      </c>
      <c r="Z71" s="96" t="s">
        <v>1075</v>
      </c>
      <c r="AA71" s="61" t="s">
        <v>271</v>
      </c>
      <c r="AB71" s="97"/>
      <c r="AC71" s="120" t="s">
        <v>1021</v>
      </c>
      <c r="AD71" s="120" t="s">
        <v>1076</v>
      </c>
      <c r="AE71" s="120" t="s">
        <v>1077</v>
      </c>
      <c r="AF71" s="120" t="s">
        <v>1078</v>
      </c>
      <c r="AG71" s="120">
        <v>10</v>
      </c>
      <c r="AH71" s="120">
        <v>2000</v>
      </c>
      <c r="AI71" s="120">
        <v>10</v>
      </c>
      <c r="AJ71" s="120">
        <v>2000</v>
      </c>
      <c r="AK71" s="141">
        <v>0.13</v>
      </c>
      <c r="AL71" s="120" t="s">
        <v>908</v>
      </c>
      <c r="AM71" s="120" t="s">
        <v>908</v>
      </c>
      <c r="AN71" s="120" t="s">
        <v>908</v>
      </c>
      <c r="AO71" s="120" t="s">
        <v>908</v>
      </c>
      <c r="AP71" s="120" t="s">
        <v>908</v>
      </c>
      <c r="AQ71" s="144"/>
    </row>
    <row r="72" s="66" customFormat="1" ht="94.5" hidden="1" spans="1:43">
      <c r="A72" s="61">
        <v>57</v>
      </c>
      <c r="B72" s="61" t="s">
        <v>504</v>
      </c>
      <c r="C72" s="61" t="s">
        <v>505</v>
      </c>
      <c r="D72" s="61" t="s">
        <v>27</v>
      </c>
      <c r="E72" s="61" t="s">
        <v>32</v>
      </c>
      <c r="F72" s="90" t="s">
        <v>103</v>
      </c>
      <c r="G72" s="61" t="s">
        <v>506</v>
      </c>
      <c r="H72" s="98" t="s">
        <v>507</v>
      </c>
      <c r="I72" s="112">
        <f>SUM(J72,R72,S72)</f>
        <v>40</v>
      </c>
      <c r="J72" s="112">
        <f>SUM(K72:Q72)</f>
        <v>40</v>
      </c>
      <c r="K72" s="112">
        <v>40</v>
      </c>
      <c r="L72" s="112"/>
      <c r="M72" s="112"/>
      <c r="N72" s="112"/>
      <c r="O72" s="112"/>
      <c r="P72" s="112"/>
      <c r="Q72" s="112"/>
      <c r="R72" s="112"/>
      <c r="S72" s="112"/>
      <c r="T72" s="61" t="s">
        <v>903</v>
      </c>
      <c r="U72" s="61"/>
      <c r="V72" s="97" t="s">
        <v>905</v>
      </c>
      <c r="W72" s="61"/>
      <c r="X72" s="61" t="s">
        <v>905</v>
      </c>
      <c r="Y72" s="97" t="s">
        <v>905</v>
      </c>
      <c r="Z72" s="96" t="s">
        <v>1079</v>
      </c>
      <c r="AA72" s="61" t="s">
        <v>271</v>
      </c>
      <c r="AB72" s="97"/>
      <c r="AC72" s="120" t="s">
        <v>1021</v>
      </c>
      <c r="AD72" s="120" t="s">
        <v>908</v>
      </c>
      <c r="AE72" s="120" t="s">
        <v>908</v>
      </c>
      <c r="AF72" s="120" t="s">
        <v>908</v>
      </c>
      <c r="AG72" s="120" t="s">
        <v>908</v>
      </c>
      <c r="AH72" s="120" t="s">
        <v>908</v>
      </c>
      <c r="AI72" s="120" t="s">
        <v>908</v>
      </c>
      <c r="AJ72" s="120" t="s">
        <v>908</v>
      </c>
      <c r="AK72" s="120" t="s">
        <v>908</v>
      </c>
      <c r="AL72" s="120">
        <v>5</v>
      </c>
      <c r="AM72" s="120">
        <v>2500</v>
      </c>
      <c r="AN72" s="120">
        <v>20</v>
      </c>
      <c r="AO72" s="120">
        <v>10</v>
      </c>
      <c r="AP72" s="120">
        <v>2</v>
      </c>
      <c r="AQ72" s="144"/>
    </row>
    <row r="73" s="66" customFormat="1" ht="104" hidden="1" customHeight="1" spans="1:43">
      <c r="A73" s="61">
        <v>58</v>
      </c>
      <c r="B73" s="61" t="s">
        <v>508</v>
      </c>
      <c r="C73" s="61" t="s">
        <v>509</v>
      </c>
      <c r="D73" s="61" t="s">
        <v>27</v>
      </c>
      <c r="E73" s="61" t="s">
        <v>32</v>
      </c>
      <c r="F73" s="90" t="s">
        <v>169</v>
      </c>
      <c r="G73" s="61" t="s">
        <v>510</v>
      </c>
      <c r="H73" s="98" t="s">
        <v>511</v>
      </c>
      <c r="I73" s="112">
        <f>SUM(J73,R73,S73)</f>
        <v>400</v>
      </c>
      <c r="J73" s="112">
        <f>SUM(K73:Q73)</f>
        <v>400</v>
      </c>
      <c r="K73" s="112">
        <v>400</v>
      </c>
      <c r="L73" s="113"/>
      <c r="M73" s="112"/>
      <c r="N73" s="112"/>
      <c r="O73" s="112"/>
      <c r="P73" s="112"/>
      <c r="Q73" s="112"/>
      <c r="R73" s="112"/>
      <c r="S73" s="112"/>
      <c r="T73" s="61" t="s">
        <v>903</v>
      </c>
      <c r="U73" s="61"/>
      <c r="V73" s="97" t="s">
        <v>905</v>
      </c>
      <c r="W73" s="61"/>
      <c r="X73" s="61" t="s">
        <v>905</v>
      </c>
      <c r="Y73" s="97" t="s">
        <v>905</v>
      </c>
      <c r="Z73" s="96" t="s">
        <v>1080</v>
      </c>
      <c r="AA73" s="61" t="s">
        <v>271</v>
      </c>
      <c r="AB73" s="97"/>
      <c r="AC73" s="120" t="s">
        <v>998</v>
      </c>
      <c r="AD73" s="120"/>
      <c r="AE73" s="120"/>
      <c r="AF73" s="120"/>
      <c r="AG73" s="120"/>
      <c r="AH73" s="120"/>
      <c r="AI73" s="120"/>
      <c r="AJ73" s="120"/>
      <c r="AK73" s="139">
        <v>0</v>
      </c>
      <c r="AL73" s="120">
        <v>40</v>
      </c>
      <c r="AM73" s="120">
        <v>2500</v>
      </c>
      <c r="AN73" s="120">
        <v>25</v>
      </c>
      <c r="AO73" s="120">
        <v>20</v>
      </c>
      <c r="AP73" s="120">
        <v>5</v>
      </c>
      <c r="AQ73" s="144"/>
    </row>
    <row r="74" s="66" customFormat="1" ht="78.75" hidden="1" spans="1:43">
      <c r="A74" s="61">
        <v>59</v>
      </c>
      <c r="B74" s="61" t="s">
        <v>517</v>
      </c>
      <c r="C74" s="61" t="s">
        <v>518</v>
      </c>
      <c r="D74" s="61" t="s">
        <v>27</v>
      </c>
      <c r="E74" s="61" t="s">
        <v>32</v>
      </c>
      <c r="F74" s="90" t="s">
        <v>164</v>
      </c>
      <c r="G74" s="61" t="s">
        <v>519</v>
      </c>
      <c r="H74" s="96" t="s">
        <v>520</v>
      </c>
      <c r="I74" s="112">
        <v>305</v>
      </c>
      <c r="J74" s="112">
        <v>305</v>
      </c>
      <c r="K74" s="112">
        <v>305</v>
      </c>
      <c r="L74" s="113"/>
      <c r="M74" s="112"/>
      <c r="N74" s="112"/>
      <c r="O74" s="112"/>
      <c r="P74" s="112"/>
      <c r="Q74" s="112"/>
      <c r="R74" s="112"/>
      <c r="S74" s="112"/>
      <c r="T74" s="61" t="s">
        <v>903</v>
      </c>
      <c r="U74" s="61"/>
      <c r="V74" s="61" t="s">
        <v>905</v>
      </c>
      <c r="W74" s="61"/>
      <c r="X74" s="61" t="s">
        <v>905</v>
      </c>
      <c r="Y74" s="97" t="s">
        <v>905</v>
      </c>
      <c r="Z74" s="96" t="s">
        <v>1081</v>
      </c>
      <c r="AA74" s="97" t="s">
        <v>271</v>
      </c>
      <c r="AB74" s="97"/>
      <c r="AC74" s="120" t="s">
        <v>1058</v>
      </c>
      <c r="AD74" s="120"/>
      <c r="AE74" s="120"/>
      <c r="AF74" s="120"/>
      <c r="AG74" s="120"/>
      <c r="AH74" s="120"/>
      <c r="AI74" s="120"/>
      <c r="AJ74" s="120"/>
      <c r="AK74" s="140"/>
      <c r="AL74" s="120">
        <v>30</v>
      </c>
      <c r="AM74" s="120">
        <v>3000</v>
      </c>
      <c r="AN74" s="120">
        <v>745</v>
      </c>
      <c r="AO74" s="120">
        <v>352</v>
      </c>
      <c r="AP74" s="120">
        <v>63</v>
      </c>
      <c r="AQ74" s="144"/>
    </row>
    <row r="75" s="66" customFormat="1" ht="78.75" hidden="1" spans="1:43">
      <c r="A75" s="61">
        <v>60</v>
      </c>
      <c r="B75" s="61" t="s">
        <v>521</v>
      </c>
      <c r="C75" s="61" t="s">
        <v>522</v>
      </c>
      <c r="D75" s="61" t="s">
        <v>27</v>
      </c>
      <c r="E75" s="61" t="s">
        <v>32</v>
      </c>
      <c r="F75" s="90" t="s">
        <v>103</v>
      </c>
      <c r="G75" s="61" t="s">
        <v>523</v>
      </c>
      <c r="H75" s="98" t="s">
        <v>524</v>
      </c>
      <c r="I75" s="112">
        <f>SUM(J75,R75,S75)</f>
        <v>350</v>
      </c>
      <c r="J75" s="112">
        <f>SUM(K75:Q75)</f>
        <v>350</v>
      </c>
      <c r="K75" s="112">
        <v>350</v>
      </c>
      <c r="L75" s="113"/>
      <c r="M75" s="112"/>
      <c r="N75" s="112"/>
      <c r="O75" s="112"/>
      <c r="P75" s="112"/>
      <c r="Q75" s="112"/>
      <c r="R75" s="112"/>
      <c r="S75" s="112"/>
      <c r="T75" s="61" t="s">
        <v>903</v>
      </c>
      <c r="U75" s="61"/>
      <c r="V75" s="61" t="s">
        <v>905</v>
      </c>
      <c r="W75" s="61"/>
      <c r="X75" s="61" t="s">
        <v>905</v>
      </c>
      <c r="Y75" s="97" t="s">
        <v>905</v>
      </c>
      <c r="Z75" s="96" t="s">
        <v>1082</v>
      </c>
      <c r="AA75" s="61" t="s">
        <v>271</v>
      </c>
      <c r="AB75" s="97"/>
      <c r="AC75" s="120" t="s">
        <v>1083</v>
      </c>
      <c r="AD75" s="120" t="s">
        <v>908</v>
      </c>
      <c r="AE75" s="120" t="s">
        <v>908</v>
      </c>
      <c r="AF75" s="120" t="s">
        <v>908</v>
      </c>
      <c r="AG75" s="120" t="s">
        <v>908</v>
      </c>
      <c r="AH75" s="120" t="s">
        <v>908</v>
      </c>
      <c r="AI75" s="120" t="s">
        <v>908</v>
      </c>
      <c r="AJ75" s="120" t="s">
        <v>908</v>
      </c>
      <c r="AK75" s="120" t="s">
        <v>908</v>
      </c>
      <c r="AL75" s="120">
        <v>50</v>
      </c>
      <c r="AM75" s="120">
        <v>2500</v>
      </c>
      <c r="AN75" s="120">
        <v>50</v>
      </c>
      <c r="AO75" s="120">
        <v>15</v>
      </c>
      <c r="AP75" s="120">
        <v>5</v>
      </c>
      <c r="AQ75" s="144"/>
    </row>
    <row r="76" s="66" customFormat="1" ht="78.75" hidden="1" spans="1:43">
      <c r="A76" s="61">
        <v>61</v>
      </c>
      <c r="B76" s="61" t="s">
        <v>525</v>
      </c>
      <c r="C76" s="61" t="s">
        <v>526</v>
      </c>
      <c r="D76" s="61" t="s">
        <v>27</v>
      </c>
      <c r="E76" s="61" t="s">
        <v>32</v>
      </c>
      <c r="F76" s="90" t="s">
        <v>129</v>
      </c>
      <c r="G76" s="61" t="s">
        <v>527</v>
      </c>
      <c r="H76" s="98" t="s">
        <v>528</v>
      </c>
      <c r="I76" s="112">
        <f>SUM(J76,R76,S76)</f>
        <v>490</v>
      </c>
      <c r="J76" s="112">
        <f>SUM(K76:Q76)</f>
        <v>490</v>
      </c>
      <c r="K76" s="112">
        <v>490</v>
      </c>
      <c r="L76" s="113"/>
      <c r="M76" s="112"/>
      <c r="N76" s="112"/>
      <c r="O76" s="112"/>
      <c r="P76" s="112"/>
      <c r="Q76" s="112"/>
      <c r="R76" s="112"/>
      <c r="S76" s="112"/>
      <c r="T76" s="61" t="s">
        <v>903</v>
      </c>
      <c r="U76" s="61"/>
      <c r="V76" s="61" t="s">
        <v>905</v>
      </c>
      <c r="W76" s="61"/>
      <c r="X76" s="61" t="s">
        <v>905</v>
      </c>
      <c r="Y76" s="97" t="s">
        <v>905</v>
      </c>
      <c r="Z76" s="96" t="s">
        <v>1084</v>
      </c>
      <c r="AA76" s="61" t="s">
        <v>271</v>
      </c>
      <c r="AB76" s="97"/>
      <c r="AC76" s="120" t="s">
        <v>1085</v>
      </c>
      <c r="AD76" s="120"/>
      <c r="AE76" s="120"/>
      <c r="AF76" s="120"/>
      <c r="AG76" s="120"/>
      <c r="AH76" s="120"/>
      <c r="AI76" s="120"/>
      <c r="AJ76" s="120"/>
      <c r="AK76" s="139">
        <v>0</v>
      </c>
      <c r="AL76" s="120">
        <v>45</v>
      </c>
      <c r="AM76" s="120">
        <v>3000</v>
      </c>
      <c r="AN76" s="120">
        <v>38</v>
      </c>
      <c r="AO76" s="120">
        <v>31</v>
      </c>
      <c r="AP76" s="120">
        <v>7</v>
      </c>
      <c r="AQ76" s="144"/>
    </row>
    <row r="77" s="66" customFormat="1" ht="78.75" hidden="1" spans="1:43">
      <c r="A77" s="61">
        <v>62</v>
      </c>
      <c r="B77" s="61" t="s">
        <v>533</v>
      </c>
      <c r="C77" s="61" t="s">
        <v>534</v>
      </c>
      <c r="D77" s="61" t="s">
        <v>27</v>
      </c>
      <c r="E77" s="61" t="s">
        <v>32</v>
      </c>
      <c r="F77" s="90" t="s">
        <v>124</v>
      </c>
      <c r="G77" s="61" t="s">
        <v>535</v>
      </c>
      <c r="H77" s="98" t="s">
        <v>536</v>
      </c>
      <c r="I77" s="112">
        <v>210</v>
      </c>
      <c r="J77" s="112">
        <v>210</v>
      </c>
      <c r="K77" s="112">
        <v>210</v>
      </c>
      <c r="L77" s="113"/>
      <c r="M77" s="112"/>
      <c r="N77" s="112"/>
      <c r="O77" s="112"/>
      <c r="P77" s="112"/>
      <c r="Q77" s="112"/>
      <c r="R77" s="112"/>
      <c r="S77" s="112"/>
      <c r="T77" s="61" t="s">
        <v>903</v>
      </c>
      <c r="U77" s="61"/>
      <c r="V77" s="61" t="s">
        <v>905</v>
      </c>
      <c r="W77" s="61"/>
      <c r="X77" s="61" t="s">
        <v>905</v>
      </c>
      <c r="Y77" s="97" t="s">
        <v>905</v>
      </c>
      <c r="Z77" s="96" t="s">
        <v>1086</v>
      </c>
      <c r="AA77" s="61" t="s">
        <v>271</v>
      </c>
      <c r="AB77" s="97"/>
      <c r="AC77" s="120" t="s">
        <v>1087</v>
      </c>
      <c r="AD77" s="120"/>
      <c r="AE77" s="120"/>
      <c r="AF77" s="120"/>
      <c r="AG77" s="120"/>
      <c r="AH77" s="120"/>
      <c r="AI77" s="120"/>
      <c r="AJ77" s="120"/>
      <c r="AK77" s="140"/>
      <c r="AL77" s="120">
        <v>30</v>
      </c>
      <c r="AM77" s="120">
        <v>2500</v>
      </c>
      <c r="AN77" s="120">
        <v>803</v>
      </c>
      <c r="AO77" s="120">
        <v>260</v>
      </c>
      <c r="AP77" s="120">
        <v>77</v>
      </c>
      <c r="AQ77" s="144"/>
    </row>
    <row r="78" s="65" customFormat="1" ht="24" hidden="1" customHeight="1" spans="1:42">
      <c r="A78" s="85" t="s">
        <v>544</v>
      </c>
      <c r="B78" s="92" t="s">
        <v>545</v>
      </c>
      <c r="C78" s="93"/>
      <c r="D78" s="93"/>
      <c r="E78" s="94"/>
      <c r="F78" s="86"/>
      <c r="G78" s="99"/>
      <c r="H78" s="146">
        <v>4</v>
      </c>
      <c r="I78" s="116">
        <f>SUM(I79:I82)</f>
        <v>1830</v>
      </c>
      <c r="J78" s="116">
        <f t="shared" ref="I78:S78" si="21">SUM(J79:J82)</f>
        <v>1830</v>
      </c>
      <c r="K78" s="116">
        <f t="shared" si="21"/>
        <v>680</v>
      </c>
      <c r="L78" s="116">
        <f t="shared" si="21"/>
        <v>1150</v>
      </c>
      <c r="M78" s="116">
        <f t="shared" si="21"/>
        <v>0</v>
      </c>
      <c r="N78" s="116">
        <f t="shared" si="21"/>
        <v>0</v>
      </c>
      <c r="O78" s="116">
        <f t="shared" si="21"/>
        <v>0</v>
      </c>
      <c r="P78" s="116">
        <f t="shared" si="21"/>
        <v>0</v>
      </c>
      <c r="Q78" s="116">
        <f t="shared" si="21"/>
        <v>0</v>
      </c>
      <c r="R78" s="116">
        <f t="shared" si="21"/>
        <v>0</v>
      </c>
      <c r="S78" s="116">
        <f t="shared" si="21"/>
        <v>0</v>
      </c>
      <c r="T78" s="116"/>
      <c r="U78" s="116"/>
      <c r="V78" s="116"/>
      <c r="W78" s="116"/>
      <c r="X78" s="116"/>
      <c r="Y78" s="116"/>
      <c r="Z78" s="128"/>
      <c r="AA78" s="116"/>
      <c r="AB78" s="116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</row>
    <row r="79" s="66" customFormat="1" ht="157.5" hidden="1" spans="1:43">
      <c r="A79" s="61">
        <v>63</v>
      </c>
      <c r="B79" s="61" t="s">
        <v>553</v>
      </c>
      <c r="C79" s="61" t="s">
        <v>554</v>
      </c>
      <c r="D79" s="61" t="s">
        <v>27</v>
      </c>
      <c r="E79" s="61" t="s">
        <v>46</v>
      </c>
      <c r="F79" s="90" t="s">
        <v>129</v>
      </c>
      <c r="G79" s="61" t="s">
        <v>436</v>
      </c>
      <c r="H79" s="98" t="s">
        <v>1088</v>
      </c>
      <c r="I79" s="112">
        <f>SUM(J79,R79,S79)</f>
        <v>380</v>
      </c>
      <c r="J79" s="112">
        <f>SUM(K79:Q79)</f>
        <v>380</v>
      </c>
      <c r="K79" s="112">
        <v>380</v>
      </c>
      <c r="L79" s="112"/>
      <c r="M79" s="112"/>
      <c r="N79" s="112"/>
      <c r="O79" s="112"/>
      <c r="P79" s="112"/>
      <c r="Q79" s="112"/>
      <c r="R79" s="112"/>
      <c r="S79" s="112"/>
      <c r="T79" s="61" t="s">
        <v>903</v>
      </c>
      <c r="U79" s="61"/>
      <c r="V79" s="61" t="s">
        <v>905</v>
      </c>
      <c r="W79" s="61"/>
      <c r="X79" s="61" t="s">
        <v>904</v>
      </c>
      <c r="Y79" s="97" t="s">
        <v>905</v>
      </c>
      <c r="Z79" s="96" t="s">
        <v>1089</v>
      </c>
      <c r="AA79" s="61" t="s">
        <v>48</v>
      </c>
      <c r="AB79" s="97"/>
      <c r="AC79" s="120" t="s">
        <v>1090</v>
      </c>
      <c r="AD79" s="120" t="s">
        <v>1091</v>
      </c>
      <c r="AE79" s="120">
        <v>10</v>
      </c>
      <c r="AF79" s="120">
        <v>8</v>
      </c>
      <c r="AG79" s="120">
        <v>30</v>
      </c>
      <c r="AH79" s="120">
        <v>3000</v>
      </c>
      <c r="AI79" s="120">
        <v>6</v>
      </c>
      <c r="AJ79" s="120">
        <v>2500</v>
      </c>
      <c r="AK79" s="139">
        <v>0.0605263157894737</v>
      </c>
      <c r="AL79" s="120"/>
      <c r="AM79" s="120"/>
      <c r="AN79" s="120"/>
      <c r="AO79" s="120"/>
      <c r="AP79" s="120"/>
      <c r="AQ79" s="144"/>
    </row>
    <row r="80" s="66" customFormat="1" ht="126" hidden="1" spans="1:43">
      <c r="A80" s="61">
        <v>64</v>
      </c>
      <c r="B80" s="61" t="s">
        <v>560</v>
      </c>
      <c r="C80" s="61" t="s">
        <v>561</v>
      </c>
      <c r="D80" s="61" t="s">
        <v>27</v>
      </c>
      <c r="E80" s="61" t="s">
        <v>46</v>
      </c>
      <c r="F80" s="90" t="s">
        <v>119</v>
      </c>
      <c r="G80" s="61" t="s">
        <v>562</v>
      </c>
      <c r="H80" s="98" t="s">
        <v>1092</v>
      </c>
      <c r="I80" s="112">
        <v>600</v>
      </c>
      <c r="J80" s="112">
        <v>600</v>
      </c>
      <c r="K80" s="112"/>
      <c r="L80" s="112">
        <v>600</v>
      </c>
      <c r="M80" s="112"/>
      <c r="N80" s="112"/>
      <c r="O80" s="112"/>
      <c r="P80" s="112"/>
      <c r="Q80" s="112"/>
      <c r="R80" s="112"/>
      <c r="S80" s="112"/>
      <c r="T80" s="61" t="s">
        <v>903</v>
      </c>
      <c r="U80" s="61"/>
      <c r="V80" s="61" t="s">
        <v>905</v>
      </c>
      <c r="W80" s="61"/>
      <c r="X80" s="61" t="s">
        <v>904</v>
      </c>
      <c r="Y80" s="97" t="s">
        <v>905</v>
      </c>
      <c r="Z80" s="96" t="s">
        <v>1093</v>
      </c>
      <c r="AA80" s="61" t="s">
        <v>48</v>
      </c>
      <c r="AB80" s="97"/>
      <c r="AC80" s="120" t="s">
        <v>1094</v>
      </c>
      <c r="AD80" s="120" t="s">
        <v>1095</v>
      </c>
      <c r="AE80" s="120">
        <v>3</v>
      </c>
      <c r="AF80" s="120">
        <v>15</v>
      </c>
      <c r="AG80" s="120">
        <v>20</v>
      </c>
      <c r="AH80" s="120">
        <v>3750</v>
      </c>
      <c r="AI80" s="120">
        <v>10</v>
      </c>
      <c r="AJ80" s="120">
        <v>2000</v>
      </c>
      <c r="AK80" s="139">
        <v>0.065</v>
      </c>
      <c r="AL80" s="120"/>
      <c r="AM80" s="120"/>
      <c r="AN80" s="120"/>
      <c r="AO80" s="120"/>
      <c r="AP80" s="120"/>
      <c r="AQ80" s="144"/>
    </row>
    <row r="81" s="67" customFormat="1" ht="141.75" hidden="1" spans="1:43">
      <c r="A81" s="61">
        <v>65</v>
      </c>
      <c r="B81" s="61" t="s">
        <v>579</v>
      </c>
      <c r="C81" s="61" t="s">
        <v>580</v>
      </c>
      <c r="D81" s="61" t="s">
        <v>27</v>
      </c>
      <c r="E81" s="61" t="s">
        <v>46</v>
      </c>
      <c r="F81" s="90" t="s">
        <v>48</v>
      </c>
      <c r="G81" s="61" t="s">
        <v>581</v>
      </c>
      <c r="H81" s="98" t="s">
        <v>1096</v>
      </c>
      <c r="I81" s="112">
        <f>SUM(J81,R81,S81)</f>
        <v>550</v>
      </c>
      <c r="J81" s="112">
        <f>SUM(K81:Q81)</f>
        <v>550</v>
      </c>
      <c r="K81" s="112"/>
      <c r="L81" s="112">
        <v>550</v>
      </c>
      <c r="M81" s="112"/>
      <c r="N81" s="112"/>
      <c r="O81" s="112"/>
      <c r="P81" s="112"/>
      <c r="Q81" s="112"/>
      <c r="R81" s="112"/>
      <c r="S81" s="112"/>
      <c r="T81" s="61" t="s">
        <v>903</v>
      </c>
      <c r="U81" s="61"/>
      <c r="V81" s="61" t="s">
        <v>905</v>
      </c>
      <c r="W81" s="61"/>
      <c r="X81" s="61" t="s">
        <v>904</v>
      </c>
      <c r="Y81" s="97" t="s">
        <v>905</v>
      </c>
      <c r="Z81" s="96" t="s">
        <v>1097</v>
      </c>
      <c r="AA81" s="61" t="s">
        <v>48</v>
      </c>
      <c r="AB81" s="97"/>
      <c r="AC81" s="120" t="s">
        <v>905</v>
      </c>
      <c r="AD81" s="120" t="s">
        <v>1098</v>
      </c>
      <c r="AE81" s="120">
        <v>3</v>
      </c>
      <c r="AF81" s="120">
        <v>2</v>
      </c>
      <c r="AG81" s="120">
        <v>45</v>
      </c>
      <c r="AH81" s="120">
        <v>3000</v>
      </c>
      <c r="AI81" s="120">
        <v>20</v>
      </c>
      <c r="AJ81" s="120">
        <v>2800</v>
      </c>
      <c r="AK81" s="139">
        <v>0.125818181818182</v>
      </c>
      <c r="AL81" s="120"/>
      <c r="AM81" s="120"/>
      <c r="AN81" s="120"/>
      <c r="AO81" s="120"/>
      <c r="AP81" s="120"/>
      <c r="AQ81" s="131"/>
    </row>
    <row r="82" s="67" customFormat="1" ht="110.25" hidden="1" spans="1:43">
      <c r="A82" s="61">
        <v>66</v>
      </c>
      <c r="B82" s="61" t="s">
        <v>583</v>
      </c>
      <c r="C82" s="61" t="s">
        <v>584</v>
      </c>
      <c r="D82" s="61" t="s">
        <v>27</v>
      </c>
      <c r="E82" s="61" t="s">
        <v>46</v>
      </c>
      <c r="F82" s="90" t="s">
        <v>134</v>
      </c>
      <c r="G82" s="61" t="s">
        <v>585</v>
      </c>
      <c r="H82" s="98" t="s">
        <v>1099</v>
      </c>
      <c r="I82" s="112">
        <f>SUM(J82,R82,S82)</f>
        <v>300</v>
      </c>
      <c r="J82" s="112">
        <f>SUM(K82:Q82)</f>
        <v>300</v>
      </c>
      <c r="K82" s="112">
        <v>300</v>
      </c>
      <c r="L82" s="112"/>
      <c r="M82" s="112"/>
      <c r="N82" s="112"/>
      <c r="O82" s="112"/>
      <c r="P82" s="112"/>
      <c r="Q82" s="112"/>
      <c r="R82" s="112"/>
      <c r="S82" s="112"/>
      <c r="T82" s="61" t="s">
        <v>903</v>
      </c>
      <c r="U82" s="61"/>
      <c r="V82" s="61" t="s">
        <v>905</v>
      </c>
      <c r="W82" s="61"/>
      <c r="X82" s="61" t="s">
        <v>904</v>
      </c>
      <c r="Y82" s="97" t="s">
        <v>905</v>
      </c>
      <c r="Z82" s="96" t="s">
        <v>1100</v>
      </c>
      <c r="AA82" s="61" t="s">
        <v>48</v>
      </c>
      <c r="AB82" s="97"/>
      <c r="AC82" s="120" t="s">
        <v>1101</v>
      </c>
      <c r="AD82" s="120"/>
      <c r="AE82" s="120"/>
      <c r="AF82" s="120"/>
      <c r="AG82" s="120"/>
      <c r="AH82" s="120"/>
      <c r="AI82" s="120"/>
      <c r="AJ82" s="120"/>
      <c r="AK82" s="120"/>
      <c r="AL82" s="120">
        <v>20</v>
      </c>
      <c r="AM82" s="120">
        <v>2500</v>
      </c>
      <c r="AN82" s="120">
        <v>1995</v>
      </c>
      <c r="AO82" s="120">
        <v>271</v>
      </c>
      <c r="AP82" s="120">
        <v>202</v>
      </c>
      <c r="AQ82" s="131"/>
    </row>
    <row r="83" s="65" customFormat="1" ht="24" hidden="1" customHeight="1" spans="1:42">
      <c r="A83" s="85" t="s">
        <v>589</v>
      </c>
      <c r="B83" s="92" t="s">
        <v>236</v>
      </c>
      <c r="C83" s="93"/>
      <c r="D83" s="93"/>
      <c r="E83" s="94"/>
      <c r="F83" s="86"/>
      <c r="G83" s="99"/>
      <c r="H83" s="146">
        <v>1</v>
      </c>
      <c r="I83" s="116">
        <f>SUM(I84:I84)</f>
        <v>600</v>
      </c>
      <c r="J83" s="116">
        <f t="shared" ref="I83:S83" si="22">SUM(J84:J84)</f>
        <v>532</v>
      </c>
      <c r="K83" s="116">
        <f t="shared" si="22"/>
        <v>0</v>
      </c>
      <c r="L83" s="116">
        <f t="shared" si="22"/>
        <v>532</v>
      </c>
      <c r="M83" s="116">
        <f t="shared" si="22"/>
        <v>0</v>
      </c>
      <c r="N83" s="116">
        <f t="shared" si="22"/>
        <v>0</v>
      </c>
      <c r="O83" s="116">
        <f t="shared" si="22"/>
        <v>0</v>
      </c>
      <c r="P83" s="116">
        <f t="shared" si="22"/>
        <v>0</v>
      </c>
      <c r="Q83" s="116">
        <f t="shared" si="22"/>
        <v>0</v>
      </c>
      <c r="R83" s="116">
        <f t="shared" si="22"/>
        <v>68</v>
      </c>
      <c r="S83" s="116">
        <f t="shared" si="22"/>
        <v>0</v>
      </c>
      <c r="T83" s="116"/>
      <c r="U83" s="116"/>
      <c r="V83" s="116"/>
      <c r="W83" s="116"/>
      <c r="X83" s="116"/>
      <c r="Y83" s="116"/>
      <c r="Z83" s="128"/>
      <c r="AA83" s="116"/>
      <c r="AB83" s="116"/>
      <c r="AC83" s="129"/>
      <c r="AD83" s="129"/>
      <c r="AE83" s="129"/>
      <c r="AF83" s="129"/>
      <c r="AG83" s="129"/>
      <c r="AH83" s="129"/>
      <c r="AI83" s="129"/>
      <c r="AJ83" s="129"/>
      <c r="AK83" s="129"/>
      <c r="AL83" s="129"/>
      <c r="AM83" s="129"/>
      <c r="AN83" s="129"/>
      <c r="AO83" s="129"/>
      <c r="AP83" s="129"/>
    </row>
    <row r="84" s="67" customFormat="1" ht="126" hidden="1" spans="1:43">
      <c r="A84" s="147">
        <v>67</v>
      </c>
      <c r="B84" s="147" t="s">
        <v>591</v>
      </c>
      <c r="C84" s="147" t="s">
        <v>592</v>
      </c>
      <c r="D84" s="147" t="s">
        <v>27</v>
      </c>
      <c r="E84" s="147" t="s">
        <v>236</v>
      </c>
      <c r="F84" s="148" t="s">
        <v>178</v>
      </c>
      <c r="G84" s="149" t="s">
        <v>187</v>
      </c>
      <c r="H84" s="150" t="s">
        <v>1102</v>
      </c>
      <c r="I84" s="153">
        <f>SUM(J84,R84,S84)</f>
        <v>600</v>
      </c>
      <c r="J84" s="153">
        <f>SUM(L84:Q84)</f>
        <v>532</v>
      </c>
      <c r="L84" s="153">
        <v>532</v>
      </c>
      <c r="M84" s="153"/>
      <c r="N84" s="153"/>
      <c r="O84" s="153"/>
      <c r="P84" s="153"/>
      <c r="Q84" s="153"/>
      <c r="R84" s="153">
        <v>68</v>
      </c>
      <c r="S84" s="153"/>
      <c r="T84" s="147" t="s">
        <v>903</v>
      </c>
      <c r="U84" s="147"/>
      <c r="V84" s="147" t="s">
        <v>905</v>
      </c>
      <c r="W84" s="147"/>
      <c r="X84" s="147" t="s">
        <v>904</v>
      </c>
      <c r="Y84" s="154" t="s">
        <v>905</v>
      </c>
      <c r="Z84" s="96" t="s">
        <v>1103</v>
      </c>
      <c r="AA84" s="97" t="s">
        <v>594</v>
      </c>
      <c r="AB84" s="97"/>
      <c r="AC84" s="120" t="s">
        <v>1104</v>
      </c>
      <c r="AD84" s="120" t="s">
        <v>1105</v>
      </c>
      <c r="AE84" s="120">
        <v>1</v>
      </c>
      <c r="AF84" s="120">
        <v>10</v>
      </c>
      <c r="AG84" s="120">
        <v>40</v>
      </c>
      <c r="AH84" s="120">
        <v>3000</v>
      </c>
      <c r="AI84" s="120">
        <v>30</v>
      </c>
      <c r="AJ84" s="120">
        <v>2500</v>
      </c>
      <c r="AK84" s="139">
        <v>0.166666666666667</v>
      </c>
      <c r="AL84" s="120"/>
      <c r="AM84" s="120"/>
      <c r="AN84" s="120"/>
      <c r="AO84" s="120"/>
      <c r="AP84" s="120"/>
      <c r="AQ84" s="131"/>
    </row>
    <row r="85" s="65" customFormat="1" ht="24" hidden="1" customHeight="1" spans="1:42">
      <c r="A85" s="85" t="s">
        <v>595</v>
      </c>
      <c r="B85" s="92" t="s">
        <v>596</v>
      </c>
      <c r="C85" s="93"/>
      <c r="D85" s="93"/>
      <c r="E85" s="94"/>
      <c r="F85" s="86"/>
      <c r="G85" s="99"/>
      <c r="H85" s="146">
        <v>3</v>
      </c>
      <c r="I85" s="116">
        <f>SUM(I86:I88)</f>
        <v>2600</v>
      </c>
      <c r="J85" s="116">
        <f>SUM(J86:J88)</f>
        <v>2600</v>
      </c>
      <c r="K85" s="116">
        <f>SUM(K86:K88)</f>
        <v>1820</v>
      </c>
      <c r="L85" s="116">
        <f>SUM(L86:L88)</f>
        <v>780</v>
      </c>
      <c r="M85" s="116">
        <f t="shared" ref="M85:S85" si="23">SUM(M86:M88)</f>
        <v>0</v>
      </c>
      <c r="N85" s="116">
        <f t="shared" si="23"/>
        <v>0</v>
      </c>
      <c r="O85" s="116">
        <f t="shared" si="23"/>
        <v>0</v>
      </c>
      <c r="P85" s="116">
        <f t="shared" si="23"/>
        <v>0</v>
      </c>
      <c r="Q85" s="116">
        <f t="shared" si="23"/>
        <v>0</v>
      </c>
      <c r="R85" s="116">
        <f t="shared" si="23"/>
        <v>0</v>
      </c>
      <c r="S85" s="116">
        <f t="shared" si="23"/>
        <v>0</v>
      </c>
      <c r="T85" s="116"/>
      <c r="U85" s="116"/>
      <c r="V85" s="116"/>
      <c r="W85" s="116"/>
      <c r="X85" s="116"/>
      <c r="Y85" s="116"/>
      <c r="Z85" s="128"/>
      <c r="AA85" s="116"/>
      <c r="AB85" s="116"/>
      <c r="AC85" s="129"/>
      <c r="AD85" s="129"/>
      <c r="AE85" s="129"/>
      <c r="AF85" s="129"/>
      <c r="AG85" s="129"/>
      <c r="AH85" s="129"/>
      <c r="AI85" s="129"/>
      <c r="AJ85" s="129"/>
      <c r="AK85" s="129"/>
      <c r="AL85" s="129"/>
      <c r="AM85" s="129"/>
      <c r="AN85" s="129"/>
      <c r="AO85" s="129"/>
      <c r="AP85" s="129"/>
    </row>
    <row r="86" s="66" customFormat="1" ht="152" hidden="1" customHeight="1" spans="1:43">
      <c r="A86" s="61">
        <v>68</v>
      </c>
      <c r="B86" s="61" t="s">
        <v>604</v>
      </c>
      <c r="C86" s="147" t="s">
        <v>1106</v>
      </c>
      <c r="D86" s="61" t="s">
        <v>27</v>
      </c>
      <c r="E86" s="61" t="s">
        <v>397</v>
      </c>
      <c r="F86" s="90" t="s">
        <v>114</v>
      </c>
      <c r="G86" s="113" t="s">
        <v>425</v>
      </c>
      <c r="H86" s="98" t="s">
        <v>1107</v>
      </c>
      <c r="I86" s="112">
        <f>SUM(J86,R86,S86)</f>
        <v>2200</v>
      </c>
      <c r="J86" s="112">
        <f>SUM(K86:Q86)</f>
        <v>2200</v>
      </c>
      <c r="K86" s="112">
        <v>1420</v>
      </c>
      <c r="L86" s="112">
        <v>780</v>
      </c>
      <c r="M86" s="112"/>
      <c r="N86" s="112"/>
      <c r="O86" s="112"/>
      <c r="P86" s="112"/>
      <c r="Q86" s="112"/>
      <c r="R86" s="112"/>
      <c r="S86" s="112"/>
      <c r="T86" s="61" t="s">
        <v>903</v>
      </c>
      <c r="U86" s="61"/>
      <c r="V86" s="61" t="s">
        <v>905</v>
      </c>
      <c r="W86" s="61"/>
      <c r="X86" s="61" t="s">
        <v>904</v>
      </c>
      <c r="Y86" s="97" t="s">
        <v>905</v>
      </c>
      <c r="Z86" s="96" t="s">
        <v>1108</v>
      </c>
      <c r="AA86" s="61" t="s">
        <v>608</v>
      </c>
      <c r="AB86" s="97"/>
      <c r="AC86" s="120" t="s">
        <v>1109</v>
      </c>
      <c r="AD86" s="120" t="s">
        <v>1110</v>
      </c>
      <c r="AE86" s="120" t="s">
        <v>908</v>
      </c>
      <c r="AF86" s="120">
        <v>90</v>
      </c>
      <c r="AG86" s="120">
        <v>80</v>
      </c>
      <c r="AH86" s="120">
        <v>3000</v>
      </c>
      <c r="AI86" s="120">
        <v>30</v>
      </c>
      <c r="AJ86" s="120">
        <v>2500</v>
      </c>
      <c r="AK86" s="139">
        <v>0.0818</v>
      </c>
      <c r="AL86" s="120" t="s">
        <v>908</v>
      </c>
      <c r="AM86" s="120" t="s">
        <v>908</v>
      </c>
      <c r="AN86" s="120" t="s">
        <v>908</v>
      </c>
      <c r="AO86" s="120" t="s">
        <v>908</v>
      </c>
      <c r="AP86" s="120" t="s">
        <v>908</v>
      </c>
      <c r="AQ86" s="144"/>
    </row>
    <row r="87" s="67" customFormat="1" ht="108" customHeight="1" spans="1:43">
      <c r="A87" s="61">
        <v>69</v>
      </c>
      <c r="B87" s="61" t="s">
        <v>1111</v>
      </c>
      <c r="C87" s="61" t="s">
        <v>614</v>
      </c>
      <c r="D87" s="61" t="s">
        <v>27</v>
      </c>
      <c r="E87" s="61" t="s">
        <v>397</v>
      </c>
      <c r="F87" s="90" t="s">
        <v>198</v>
      </c>
      <c r="G87" s="97" t="s">
        <v>615</v>
      </c>
      <c r="H87" s="96" t="s">
        <v>616</v>
      </c>
      <c r="I87" s="112">
        <v>100</v>
      </c>
      <c r="J87" s="112">
        <v>100</v>
      </c>
      <c r="K87" s="112">
        <v>100</v>
      </c>
      <c r="L87" s="112"/>
      <c r="M87" s="112"/>
      <c r="N87" s="112"/>
      <c r="O87" s="112"/>
      <c r="P87" s="112"/>
      <c r="Q87" s="112"/>
      <c r="R87" s="112"/>
      <c r="S87" s="112"/>
      <c r="T87" s="61" t="s">
        <v>903</v>
      </c>
      <c r="U87" s="61"/>
      <c r="V87" s="61" t="s">
        <v>905</v>
      </c>
      <c r="W87" s="61"/>
      <c r="X87" s="61" t="s">
        <v>904</v>
      </c>
      <c r="Y87" s="97" t="s">
        <v>905</v>
      </c>
      <c r="Z87" s="96" t="s">
        <v>1112</v>
      </c>
      <c r="AA87" s="61" t="s">
        <v>48</v>
      </c>
      <c r="AB87" s="97"/>
      <c r="AC87" s="120"/>
      <c r="AD87" s="120"/>
      <c r="AE87" s="120"/>
      <c r="AF87" s="120"/>
      <c r="AG87" s="120"/>
      <c r="AH87" s="120"/>
      <c r="AI87" s="120"/>
      <c r="AJ87" s="120"/>
      <c r="AK87" s="139"/>
      <c r="AL87" s="120"/>
      <c r="AM87" s="120"/>
      <c r="AN87" s="120"/>
      <c r="AO87" s="120"/>
      <c r="AP87" s="120"/>
      <c r="AQ87" s="131"/>
    </row>
    <row r="88" s="67" customFormat="1" ht="103" hidden="1" customHeight="1" spans="1:43">
      <c r="A88" s="61">
        <v>70</v>
      </c>
      <c r="B88" s="61" t="s">
        <v>609</v>
      </c>
      <c r="C88" s="61" t="s">
        <v>610</v>
      </c>
      <c r="D88" s="61" t="s">
        <v>27</v>
      </c>
      <c r="E88" s="61" t="s">
        <v>397</v>
      </c>
      <c r="F88" s="90" t="s">
        <v>198</v>
      </c>
      <c r="G88" s="113" t="s">
        <v>611</v>
      </c>
      <c r="H88" s="98" t="s">
        <v>1113</v>
      </c>
      <c r="I88" s="112">
        <v>300</v>
      </c>
      <c r="J88" s="112">
        <v>300</v>
      </c>
      <c r="K88" s="112">
        <v>300</v>
      </c>
      <c r="L88" s="112"/>
      <c r="M88" s="112"/>
      <c r="N88" s="112"/>
      <c r="O88" s="112"/>
      <c r="P88" s="112"/>
      <c r="Q88" s="112"/>
      <c r="R88" s="112"/>
      <c r="S88" s="112"/>
      <c r="T88" s="61" t="s">
        <v>903</v>
      </c>
      <c r="U88" s="61"/>
      <c r="V88" s="61" t="s">
        <v>905</v>
      </c>
      <c r="W88" s="61"/>
      <c r="X88" s="61" t="s">
        <v>904</v>
      </c>
      <c r="Y88" s="97" t="s">
        <v>905</v>
      </c>
      <c r="Z88" s="96" t="s">
        <v>1114</v>
      </c>
      <c r="AA88" s="61" t="s">
        <v>608</v>
      </c>
      <c r="AB88" s="97"/>
      <c r="AC88" s="120" t="s">
        <v>1115</v>
      </c>
      <c r="AD88" s="120" t="s">
        <v>1116</v>
      </c>
      <c r="AE88" s="120">
        <v>20</v>
      </c>
      <c r="AF88" s="120">
        <v>8</v>
      </c>
      <c r="AG88" s="120">
        <v>10</v>
      </c>
      <c r="AH88" s="120">
        <v>0.28</v>
      </c>
      <c r="AI88" s="120">
        <v>9</v>
      </c>
      <c r="AJ88" s="120">
        <v>0.31</v>
      </c>
      <c r="AK88" s="140">
        <v>0.0731666666666667</v>
      </c>
      <c r="AL88" s="120"/>
      <c r="AM88" s="120"/>
      <c r="AN88" s="120"/>
      <c r="AO88" s="120"/>
      <c r="AP88" s="120"/>
      <c r="AQ88" s="131"/>
    </row>
    <row r="89" s="65" customFormat="1" ht="33" hidden="1" customHeight="1" spans="1:42">
      <c r="A89" s="85" t="s">
        <v>620</v>
      </c>
      <c r="B89" s="92" t="s">
        <v>621</v>
      </c>
      <c r="C89" s="93"/>
      <c r="D89" s="93"/>
      <c r="E89" s="94"/>
      <c r="F89" s="86"/>
      <c r="G89" s="86"/>
      <c r="H89" s="146">
        <v>6</v>
      </c>
      <c r="I89" s="86">
        <f>SUM(I90:I95)</f>
        <v>4291.8</v>
      </c>
      <c r="J89" s="86">
        <f t="shared" ref="J89:S89" si="24">SUM(J90:J95)</f>
        <v>4291.8</v>
      </c>
      <c r="K89" s="86">
        <f t="shared" si="24"/>
        <v>1306.8</v>
      </c>
      <c r="L89" s="86">
        <f t="shared" si="24"/>
        <v>2985</v>
      </c>
      <c r="M89" s="86">
        <f t="shared" si="24"/>
        <v>0</v>
      </c>
      <c r="N89" s="86">
        <f t="shared" si="24"/>
        <v>0</v>
      </c>
      <c r="O89" s="86">
        <f t="shared" si="24"/>
        <v>0</v>
      </c>
      <c r="P89" s="86">
        <f t="shared" si="24"/>
        <v>0</v>
      </c>
      <c r="Q89" s="86">
        <f t="shared" si="24"/>
        <v>0</v>
      </c>
      <c r="R89" s="86">
        <f t="shared" si="24"/>
        <v>0</v>
      </c>
      <c r="S89" s="86">
        <f t="shared" si="24"/>
        <v>0</v>
      </c>
      <c r="T89" s="116"/>
      <c r="U89" s="116"/>
      <c r="V89" s="116"/>
      <c r="W89" s="116"/>
      <c r="X89" s="116"/>
      <c r="Y89" s="116"/>
      <c r="Z89" s="128"/>
      <c r="AA89" s="116"/>
      <c r="AB89" s="116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</row>
    <row r="90" s="66" customFormat="1" ht="97" hidden="1" customHeight="1" spans="1:43">
      <c r="A90" s="61">
        <v>71</v>
      </c>
      <c r="B90" s="61" t="s">
        <v>622</v>
      </c>
      <c r="C90" s="61" t="s">
        <v>623</v>
      </c>
      <c r="D90" s="61" t="s">
        <v>624</v>
      </c>
      <c r="E90" s="61" t="s">
        <v>625</v>
      </c>
      <c r="F90" s="90" t="s">
        <v>626</v>
      </c>
      <c r="G90" s="61" t="s">
        <v>33</v>
      </c>
      <c r="H90" s="98" t="s">
        <v>1117</v>
      </c>
      <c r="I90" s="112">
        <f t="shared" ref="I89:I95" si="25">SUM(J90,R90,S90)</f>
        <v>1894.8</v>
      </c>
      <c r="J90" s="112">
        <f t="shared" ref="J90:J95" si="26">SUM(K90:Q90)</f>
        <v>1894.8</v>
      </c>
      <c r="K90" s="112"/>
      <c r="L90" s="112">
        <v>1894.8</v>
      </c>
      <c r="M90" s="112"/>
      <c r="N90" s="112"/>
      <c r="O90" s="112"/>
      <c r="P90" s="112"/>
      <c r="Q90" s="112"/>
      <c r="R90" s="112"/>
      <c r="S90" s="112"/>
      <c r="T90" s="61" t="s">
        <v>81</v>
      </c>
      <c r="U90" s="61">
        <v>1579</v>
      </c>
      <c r="V90" s="61" t="s">
        <v>905</v>
      </c>
      <c r="W90" s="61"/>
      <c r="X90" s="61" t="s">
        <v>905</v>
      </c>
      <c r="Y90" s="97" t="s">
        <v>905</v>
      </c>
      <c r="Z90" s="152" t="s">
        <v>1118</v>
      </c>
      <c r="AA90" s="61" t="s">
        <v>626</v>
      </c>
      <c r="AB90" s="97"/>
      <c r="AC90" s="120" t="s">
        <v>1021</v>
      </c>
      <c r="AD90" s="120" t="s">
        <v>908</v>
      </c>
      <c r="AE90" s="120" t="s">
        <v>908</v>
      </c>
      <c r="AF90" s="120" t="s">
        <v>908</v>
      </c>
      <c r="AG90" s="120" t="s">
        <v>908</v>
      </c>
      <c r="AH90" s="120" t="s">
        <v>908</v>
      </c>
      <c r="AI90" s="120" t="s">
        <v>908</v>
      </c>
      <c r="AJ90" s="120" t="s">
        <v>908</v>
      </c>
      <c r="AK90" s="120" t="s">
        <v>908</v>
      </c>
      <c r="AL90" s="120">
        <v>1579</v>
      </c>
      <c r="AM90" s="120">
        <v>1000</v>
      </c>
      <c r="AN90" s="120">
        <v>1579</v>
      </c>
      <c r="AO90" s="120">
        <v>1579</v>
      </c>
      <c r="AP90" s="120"/>
      <c r="AQ90" s="144"/>
    </row>
    <row r="91" s="66" customFormat="1" ht="173.25" hidden="1" spans="1:43">
      <c r="A91" s="61">
        <v>72</v>
      </c>
      <c r="B91" s="61" t="s">
        <v>628</v>
      </c>
      <c r="C91" s="61" t="s">
        <v>1119</v>
      </c>
      <c r="D91" s="61" t="s">
        <v>624</v>
      </c>
      <c r="E91" s="61" t="s">
        <v>625</v>
      </c>
      <c r="F91" s="90" t="s">
        <v>90</v>
      </c>
      <c r="G91" s="61" t="s">
        <v>33</v>
      </c>
      <c r="H91" s="98" t="s">
        <v>1120</v>
      </c>
      <c r="I91" s="112">
        <f t="shared" si="25"/>
        <v>1276.8</v>
      </c>
      <c r="J91" s="112">
        <f t="shared" si="26"/>
        <v>1276.8</v>
      </c>
      <c r="K91" s="112">
        <v>1276.8</v>
      </c>
      <c r="M91" s="112"/>
      <c r="N91" s="112"/>
      <c r="O91" s="112"/>
      <c r="P91" s="112"/>
      <c r="Q91" s="112"/>
      <c r="R91" s="112"/>
      <c r="S91" s="112"/>
      <c r="T91" s="61" t="s">
        <v>81</v>
      </c>
      <c r="U91" s="61">
        <v>1216</v>
      </c>
      <c r="V91" s="61" t="s">
        <v>905</v>
      </c>
      <c r="W91" s="61"/>
      <c r="X91" s="61" t="s">
        <v>905</v>
      </c>
      <c r="Y91" s="97" t="s">
        <v>905</v>
      </c>
      <c r="Z91" s="91" t="s">
        <v>1121</v>
      </c>
      <c r="AA91" s="61" t="s">
        <v>90</v>
      </c>
      <c r="AB91" s="97"/>
      <c r="AC91" s="120" t="s">
        <v>1021</v>
      </c>
      <c r="AD91" s="120" t="s">
        <v>908</v>
      </c>
      <c r="AE91" s="120" t="s">
        <v>908</v>
      </c>
      <c r="AF91" s="120" t="s">
        <v>908</v>
      </c>
      <c r="AG91" s="120" t="s">
        <v>908</v>
      </c>
      <c r="AH91" s="120" t="s">
        <v>908</v>
      </c>
      <c r="AI91" s="120" t="s">
        <v>908</v>
      </c>
      <c r="AJ91" s="120" t="s">
        <v>908</v>
      </c>
      <c r="AK91" s="120" t="s">
        <v>908</v>
      </c>
      <c r="AL91" s="120" t="s">
        <v>908</v>
      </c>
      <c r="AM91" s="120" t="s">
        <v>908</v>
      </c>
      <c r="AN91" s="120">
        <v>1216</v>
      </c>
      <c r="AO91" s="120"/>
      <c r="AP91" s="120"/>
      <c r="AQ91" s="144"/>
    </row>
    <row r="92" s="66" customFormat="1" ht="252" hidden="1" spans="1:43">
      <c r="A92" s="61">
        <v>73</v>
      </c>
      <c r="B92" s="61" t="s">
        <v>631</v>
      </c>
      <c r="C92" s="61" t="s">
        <v>1122</v>
      </c>
      <c r="D92" s="61" t="s">
        <v>624</v>
      </c>
      <c r="E92" s="61" t="s">
        <v>633</v>
      </c>
      <c r="F92" s="90" t="s">
        <v>90</v>
      </c>
      <c r="G92" s="61" t="s">
        <v>33</v>
      </c>
      <c r="H92" s="98" t="s">
        <v>1123</v>
      </c>
      <c r="I92" s="112">
        <f t="shared" si="25"/>
        <v>300</v>
      </c>
      <c r="J92" s="112">
        <f>SUM(L92:Q92)</f>
        <v>300</v>
      </c>
      <c r="L92" s="112">
        <v>300</v>
      </c>
      <c r="M92" s="112"/>
      <c r="N92" s="112"/>
      <c r="O92" s="112"/>
      <c r="P92" s="112"/>
      <c r="Q92" s="112"/>
      <c r="R92" s="112"/>
      <c r="S92" s="112"/>
      <c r="T92" s="61" t="s">
        <v>81</v>
      </c>
      <c r="U92" s="61">
        <v>2500</v>
      </c>
      <c r="V92" s="61" t="s">
        <v>905</v>
      </c>
      <c r="W92" s="61"/>
      <c r="X92" s="61" t="s">
        <v>905</v>
      </c>
      <c r="Y92" s="97" t="s">
        <v>905</v>
      </c>
      <c r="Z92" s="91" t="s">
        <v>1124</v>
      </c>
      <c r="AA92" s="61" t="s">
        <v>90</v>
      </c>
      <c r="AB92" s="97"/>
      <c r="AC92" s="120" t="s">
        <v>1021</v>
      </c>
      <c r="AD92" s="120" t="s">
        <v>908</v>
      </c>
      <c r="AE92" s="120" t="s">
        <v>908</v>
      </c>
      <c r="AF92" s="120" t="s">
        <v>908</v>
      </c>
      <c r="AG92" s="120" t="s">
        <v>908</v>
      </c>
      <c r="AH92" s="120" t="s">
        <v>908</v>
      </c>
      <c r="AI92" s="120" t="s">
        <v>908</v>
      </c>
      <c r="AJ92" s="120" t="s">
        <v>908</v>
      </c>
      <c r="AK92" s="120" t="s">
        <v>908</v>
      </c>
      <c r="AL92" s="120" t="s">
        <v>908</v>
      </c>
      <c r="AM92" s="120" t="s">
        <v>908</v>
      </c>
      <c r="AN92" s="120">
        <v>2500</v>
      </c>
      <c r="AO92" s="120"/>
      <c r="AP92" s="120"/>
      <c r="AQ92" s="144"/>
    </row>
    <row r="93" s="66" customFormat="1" ht="220.5" hidden="1" spans="1:43">
      <c r="A93" s="61">
        <v>74</v>
      </c>
      <c r="B93" s="61" t="s">
        <v>635</v>
      </c>
      <c r="C93" s="61" t="s">
        <v>636</v>
      </c>
      <c r="D93" s="61" t="s">
        <v>624</v>
      </c>
      <c r="E93" s="61" t="s">
        <v>633</v>
      </c>
      <c r="F93" s="90" t="s">
        <v>90</v>
      </c>
      <c r="G93" s="61" t="s">
        <v>33</v>
      </c>
      <c r="H93" s="98" t="s">
        <v>637</v>
      </c>
      <c r="I93" s="112">
        <f t="shared" si="25"/>
        <v>736.2</v>
      </c>
      <c r="J93" s="112">
        <f t="shared" si="26"/>
        <v>736.2</v>
      </c>
      <c r="K93" s="112"/>
      <c r="L93" s="112">
        <v>736.2</v>
      </c>
      <c r="M93" s="112"/>
      <c r="N93" s="112"/>
      <c r="O93" s="112"/>
      <c r="P93" s="112"/>
      <c r="Q93" s="112"/>
      <c r="R93" s="112"/>
      <c r="S93" s="112"/>
      <c r="T93" s="61" t="s">
        <v>81</v>
      </c>
      <c r="U93" s="61">
        <v>18000</v>
      </c>
      <c r="V93" s="61" t="s">
        <v>905</v>
      </c>
      <c r="W93" s="61"/>
      <c r="X93" s="61" t="s">
        <v>905</v>
      </c>
      <c r="Y93" s="97" t="s">
        <v>905</v>
      </c>
      <c r="Z93" s="91" t="s">
        <v>1125</v>
      </c>
      <c r="AA93" s="61" t="s">
        <v>90</v>
      </c>
      <c r="AB93" s="97"/>
      <c r="AC93" s="120" t="s">
        <v>1021</v>
      </c>
      <c r="AD93" s="120" t="s">
        <v>908</v>
      </c>
      <c r="AE93" s="120" t="s">
        <v>908</v>
      </c>
      <c r="AF93" s="120" t="s">
        <v>908</v>
      </c>
      <c r="AG93" s="120" t="s">
        <v>908</v>
      </c>
      <c r="AH93" s="120" t="s">
        <v>908</v>
      </c>
      <c r="AI93" s="120" t="s">
        <v>908</v>
      </c>
      <c r="AJ93" s="120" t="s">
        <v>908</v>
      </c>
      <c r="AK93" s="120" t="s">
        <v>908</v>
      </c>
      <c r="AL93" s="120" t="s">
        <v>908</v>
      </c>
      <c r="AM93" s="120" t="s">
        <v>908</v>
      </c>
      <c r="AN93" s="120">
        <v>18000</v>
      </c>
      <c r="AO93" s="120"/>
      <c r="AP93" s="120"/>
      <c r="AQ93" s="144"/>
    </row>
    <row r="94" s="66" customFormat="1" ht="71" hidden="1" customHeight="1" spans="1:43">
      <c r="A94" s="61">
        <v>75</v>
      </c>
      <c r="B94" s="61" t="s">
        <v>638</v>
      </c>
      <c r="C94" s="61" t="s">
        <v>639</v>
      </c>
      <c r="D94" s="61" t="s">
        <v>624</v>
      </c>
      <c r="E94" s="61" t="s">
        <v>633</v>
      </c>
      <c r="F94" s="90" t="s">
        <v>90</v>
      </c>
      <c r="G94" s="61" t="s">
        <v>33</v>
      </c>
      <c r="H94" s="98" t="s">
        <v>640</v>
      </c>
      <c r="I94" s="112">
        <f t="shared" si="25"/>
        <v>30</v>
      </c>
      <c r="J94" s="112">
        <f t="shared" si="26"/>
        <v>30</v>
      </c>
      <c r="K94" s="112">
        <v>30</v>
      </c>
      <c r="L94" s="112"/>
      <c r="M94" s="112"/>
      <c r="N94" s="112"/>
      <c r="O94" s="112"/>
      <c r="P94" s="112"/>
      <c r="Q94" s="112"/>
      <c r="R94" s="112"/>
      <c r="S94" s="112"/>
      <c r="T94" s="61" t="s">
        <v>81</v>
      </c>
      <c r="U94" s="61">
        <v>3000</v>
      </c>
      <c r="V94" s="61" t="s">
        <v>905</v>
      </c>
      <c r="W94" s="61"/>
      <c r="X94" s="61" t="s">
        <v>905</v>
      </c>
      <c r="Y94" s="97" t="s">
        <v>905</v>
      </c>
      <c r="Z94" s="91" t="s">
        <v>1126</v>
      </c>
      <c r="AA94" s="61" t="s">
        <v>90</v>
      </c>
      <c r="AB94" s="97"/>
      <c r="AC94" s="120" t="s">
        <v>1021</v>
      </c>
      <c r="AD94" s="120" t="s">
        <v>908</v>
      </c>
      <c r="AE94" s="120" t="s">
        <v>908</v>
      </c>
      <c r="AF94" s="120" t="s">
        <v>908</v>
      </c>
      <c r="AG94" s="120" t="s">
        <v>908</v>
      </c>
      <c r="AH94" s="120" t="s">
        <v>908</v>
      </c>
      <c r="AI94" s="120" t="s">
        <v>908</v>
      </c>
      <c r="AJ94" s="120" t="s">
        <v>908</v>
      </c>
      <c r="AK94" s="120" t="s">
        <v>908</v>
      </c>
      <c r="AL94" s="120" t="s">
        <v>908</v>
      </c>
      <c r="AM94" s="120" t="s">
        <v>908</v>
      </c>
      <c r="AN94" s="120">
        <v>3000</v>
      </c>
      <c r="AO94" s="120"/>
      <c r="AP94" s="120"/>
      <c r="AQ94" s="144"/>
    </row>
    <row r="95" s="66" customFormat="1" ht="71" hidden="1" customHeight="1" spans="1:43">
      <c r="A95" s="61">
        <v>76</v>
      </c>
      <c r="B95" s="61" t="s">
        <v>1127</v>
      </c>
      <c r="C95" s="61" t="s">
        <v>1128</v>
      </c>
      <c r="D95" s="61" t="s">
        <v>624</v>
      </c>
      <c r="E95" s="61" t="s">
        <v>1129</v>
      </c>
      <c r="F95" s="90" t="s">
        <v>90</v>
      </c>
      <c r="G95" s="61" t="s">
        <v>33</v>
      </c>
      <c r="H95" s="98" t="s">
        <v>1130</v>
      </c>
      <c r="I95" s="112">
        <f t="shared" si="25"/>
        <v>54</v>
      </c>
      <c r="J95" s="112">
        <f t="shared" si="26"/>
        <v>54</v>
      </c>
      <c r="K95" s="112"/>
      <c r="L95" s="112">
        <v>54</v>
      </c>
      <c r="M95" s="112"/>
      <c r="N95" s="112"/>
      <c r="O95" s="112"/>
      <c r="P95" s="112"/>
      <c r="Q95" s="112"/>
      <c r="R95" s="112"/>
      <c r="S95" s="112"/>
      <c r="T95" s="61" t="s">
        <v>81</v>
      </c>
      <c r="U95" s="61">
        <v>250</v>
      </c>
      <c r="V95" s="61" t="s">
        <v>905</v>
      </c>
      <c r="W95" s="61"/>
      <c r="X95" s="61" t="s">
        <v>905</v>
      </c>
      <c r="Y95" s="97" t="s">
        <v>905</v>
      </c>
      <c r="Z95" s="91" t="s">
        <v>1131</v>
      </c>
      <c r="AA95" s="61" t="s">
        <v>90</v>
      </c>
      <c r="AB95" s="97"/>
      <c r="AC95" s="120" t="s">
        <v>1021</v>
      </c>
      <c r="AD95" s="120" t="s">
        <v>908</v>
      </c>
      <c r="AE95" s="120" t="s">
        <v>908</v>
      </c>
      <c r="AF95" s="120" t="s">
        <v>908</v>
      </c>
      <c r="AG95" s="120" t="s">
        <v>908</v>
      </c>
      <c r="AH95" s="120" t="s">
        <v>908</v>
      </c>
      <c r="AI95" s="120" t="s">
        <v>908</v>
      </c>
      <c r="AJ95" s="120" t="s">
        <v>908</v>
      </c>
      <c r="AK95" s="120" t="s">
        <v>908</v>
      </c>
      <c r="AL95" s="120" t="s">
        <v>908</v>
      </c>
      <c r="AM95" s="120" t="s">
        <v>908</v>
      </c>
      <c r="AN95" s="120">
        <v>290</v>
      </c>
      <c r="AO95" s="120"/>
      <c r="AP95" s="120"/>
      <c r="AQ95" s="144"/>
    </row>
    <row r="96" s="65" customFormat="1" ht="33" hidden="1" customHeight="1" spans="1:42">
      <c r="A96" s="85" t="s">
        <v>641</v>
      </c>
      <c r="B96" s="92" t="s">
        <v>642</v>
      </c>
      <c r="C96" s="93"/>
      <c r="D96" s="93"/>
      <c r="E96" s="94"/>
      <c r="F96" s="86"/>
      <c r="G96" s="86"/>
      <c r="H96" s="146">
        <v>20</v>
      </c>
      <c r="I96" s="86">
        <f>SUBTOTAL(9,I97,I102,I111,I119)</f>
        <v>0</v>
      </c>
      <c r="J96" s="86">
        <f t="shared" ref="J96:S96" si="27">SUM(J97,J102,J111,J119)</f>
        <v>7859</v>
      </c>
      <c r="K96" s="86">
        <f t="shared" si="27"/>
        <v>3770</v>
      </c>
      <c r="L96" s="86">
        <f t="shared" si="27"/>
        <v>1560</v>
      </c>
      <c r="M96" s="86">
        <f t="shared" si="27"/>
        <v>2529</v>
      </c>
      <c r="N96" s="86">
        <f t="shared" si="27"/>
        <v>0</v>
      </c>
      <c r="O96" s="114">
        <f t="shared" si="27"/>
        <v>0</v>
      </c>
      <c r="P96" s="115">
        <f t="shared" si="27"/>
        <v>0</v>
      </c>
      <c r="Q96" s="86">
        <f t="shared" si="27"/>
        <v>0</v>
      </c>
      <c r="R96" s="116">
        <f t="shared" si="27"/>
        <v>0</v>
      </c>
      <c r="S96" s="116">
        <f t="shared" si="27"/>
        <v>0</v>
      </c>
      <c r="T96" s="116"/>
      <c r="U96" s="116"/>
      <c r="V96" s="116"/>
      <c r="W96" s="116"/>
      <c r="X96" s="116"/>
      <c r="Y96" s="116"/>
      <c r="Z96" s="128"/>
      <c r="AA96" s="116"/>
      <c r="AB96" s="116"/>
      <c r="AC96" s="129"/>
      <c r="AD96" s="129"/>
      <c r="AE96" s="129"/>
      <c r="AF96" s="129"/>
      <c r="AG96" s="129"/>
      <c r="AH96" s="129"/>
      <c r="AI96" s="129"/>
      <c r="AJ96" s="129"/>
      <c r="AK96" s="129"/>
      <c r="AL96" s="129"/>
      <c r="AM96" s="129"/>
      <c r="AN96" s="129"/>
      <c r="AO96" s="129"/>
      <c r="AP96" s="129"/>
    </row>
    <row r="97" s="65" customFormat="1" ht="24" hidden="1" customHeight="1" spans="1:42">
      <c r="A97" s="85" t="s">
        <v>28</v>
      </c>
      <c r="B97" s="92" t="s">
        <v>643</v>
      </c>
      <c r="C97" s="93"/>
      <c r="D97" s="93"/>
      <c r="E97" s="94"/>
      <c r="F97" s="99"/>
      <c r="G97" s="86"/>
      <c r="H97" s="146">
        <v>4</v>
      </c>
      <c r="I97" s="116">
        <f>SUM(I98:I101)</f>
        <v>2400</v>
      </c>
      <c r="J97" s="116">
        <f>SUM(J98:J101)</f>
        <v>2400</v>
      </c>
      <c r="K97" s="116">
        <f>SUM(K98:K101)</f>
        <v>1440</v>
      </c>
      <c r="L97" s="116">
        <f>SUM(L98:L101)</f>
        <v>960</v>
      </c>
      <c r="M97" s="116">
        <f>SUM(M98:M101)</f>
        <v>0</v>
      </c>
      <c r="N97" s="116">
        <f t="shared" ref="N97:S97" si="28">SUM(N98:N101)</f>
        <v>0</v>
      </c>
      <c r="O97" s="116">
        <f t="shared" si="28"/>
        <v>0</v>
      </c>
      <c r="P97" s="116">
        <f t="shared" si="28"/>
        <v>0</v>
      </c>
      <c r="Q97" s="116">
        <f t="shared" si="28"/>
        <v>0</v>
      </c>
      <c r="R97" s="116">
        <f t="shared" si="28"/>
        <v>0</v>
      </c>
      <c r="S97" s="116">
        <f t="shared" si="28"/>
        <v>0</v>
      </c>
      <c r="T97" s="116"/>
      <c r="U97" s="116"/>
      <c r="V97" s="116"/>
      <c r="W97" s="116"/>
      <c r="X97" s="116"/>
      <c r="Y97" s="116"/>
      <c r="Z97" s="128"/>
      <c r="AA97" s="116"/>
      <c r="AB97" s="116"/>
      <c r="AC97" s="129"/>
      <c r="AD97" s="129"/>
      <c r="AE97" s="129"/>
      <c r="AF97" s="129"/>
      <c r="AG97" s="129"/>
      <c r="AH97" s="129"/>
      <c r="AI97" s="129"/>
      <c r="AJ97" s="129"/>
      <c r="AK97" s="129"/>
      <c r="AL97" s="129"/>
      <c r="AM97" s="129"/>
      <c r="AN97" s="129"/>
      <c r="AO97" s="129"/>
      <c r="AP97" s="129"/>
    </row>
    <row r="98" s="66" customFormat="1" ht="126" hidden="1" spans="1:43">
      <c r="A98" s="61">
        <v>77</v>
      </c>
      <c r="B98" s="61" t="s">
        <v>644</v>
      </c>
      <c r="C98" s="61" t="s">
        <v>645</v>
      </c>
      <c r="D98" s="61" t="s">
        <v>646</v>
      </c>
      <c r="E98" s="61" t="s">
        <v>647</v>
      </c>
      <c r="F98" s="90" t="s">
        <v>193</v>
      </c>
      <c r="G98" s="61" t="s">
        <v>648</v>
      </c>
      <c r="H98" s="98" t="s">
        <v>1132</v>
      </c>
      <c r="I98" s="112">
        <f t="shared" ref="I98:I101" si="29">SUM(J98,R98,S98)</f>
        <v>550</v>
      </c>
      <c r="J98" s="112">
        <f t="shared" ref="J98:J100" si="30">SUM(K98:Q98)</f>
        <v>550</v>
      </c>
      <c r="K98" s="112"/>
      <c r="L98" s="112">
        <v>550</v>
      </c>
      <c r="M98" s="112"/>
      <c r="N98" s="112"/>
      <c r="O98" s="112"/>
      <c r="P98" s="112"/>
      <c r="Q98" s="112"/>
      <c r="R98" s="112"/>
      <c r="S98" s="112"/>
      <c r="T98" s="61" t="s">
        <v>81</v>
      </c>
      <c r="U98" s="61"/>
      <c r="V98" s="61" t="s">
        <v>905</v>
      </c>
      <c r="W98" s="61"/>
      <c r="X98" s="61" t="s">
        <v>904</v>
      </c>
      <c r="Y98" s="97" t="s">
        <v>905</v>
      </c>
      <c r="Z98" s="91" t="s">
        <v>1133</v>
      </c>
      <c r="AA98" s="61" t="s">
        <v>370</v>
      </c>
      <c r="AB98" s="97"/>
      <c r="AC98" s="113" t="s">
        <v>1134</v>
      </c>
      <c r="AD98" s="113" t="s">
        <v>1135</v>
      </c>
      <c r="AE98" s="113" t="s">
        <v>1040</v>
      </c>
      <c r="AF98" s="113">
        <v>11</v>
      </c>
      <c r="AG98" s="113">
        <v>50</v>
      </c>
      <c r="AH98" s="113">
        <v>2500</v>
      </c>
      <c r="AI98" s="113">
        <v>20</v>
      </c>
      <c r="AJ98" s="113">
        <v>2500</v>
      </c>
      <c r="AK98" s="139">
        <f>(AI98*AJ98*12/10000+AF98)/I98</f>
        <v>0.129090909090909</v>
      </c>
      <c r="AL98" s="113"/>
      <c r="AM98" s="113"/>
      <c r="AN98" s="113"/>
      <c r="AO98" s="113"/>
      <c r="AP98" s="113"/>
      <c r="AQ98" s="144"/>
    </row>
    <row r="99" s="67" customFormat="1" ht="173.25" hidden="1" spans="1:43">
      <c r="A99" s="61">
        <v>78</v>
      </c>
      <c r="B99" s="61" t="s">
        <v>650</v>
      </c>
      <c r="C99" s="61" t="s">
        <v>651</v>
      </c>
      <c r="D99" s="61" t="s">
        <v>646</v>
      </c>
      <c r="E99" s="61" t="s">
        <v>652</v>
      </c>
      <c r="F99" s="90" t="s">
        <v>178</v>
      </c>
      <c r="G99" s="61" t="s">
        <v>653</v>
      </c>
      <c r="H99" s="98" t="s">
        <v>1136</v>
      </c>
      <c r="I99" s="112">
        <f t="shared" si="29"/>
        <v>860</v>
      </c>
      <c r="J99" s="112">
        <f t="shared" si="30"/>
        <v>860</v>
      </c>
      <c r="K99" s="112">
        <v>860</v>
      </c>
      <c r="L99" s="112"/>
      <c r="M99" s="112"/>
      <c r="N99" s="112"/>
      <c r="O99" s="112"/>
      <c r="P99" s="112"/>
      <c r="Q99" s="112"/>
      <c r="R99" s="112"/>
      <c r="S99" s="112"/>
      <c r="T99" s="61" t="s">
        <v>81</v>
      </c>
      <c r="U99" s="61"/>
      <c r="V99" s="61" t="s">
        <v>905</v>
      </c>
      <c r="W99" s="61"/>
      <c r="X99" s="61" t="s">
        <v>904</v>
      </c>
      <c r="Y99" s="97" t="s">
        <v>905</v>
      </c>
      <c r="Z99" s="96" t="s">
        <v>1137</v>
      </c>
      <c r="AA99" s="97" t="s">
        <v>626</v>
      </c>
      <c r="AB99" s="97"/>
      <c r="AC99" s="120" t="s">
        <v>1138</v>
      </c>
      <c r="AD99" s="120"/>
      <c r="AE99" s="120"/>
      <c r="AF99" s="120"/>
      <c r="AG99" s="120"/>
      <c r="AH99" s="120"/>
      <c r="AI99" s="120"/>
      <c r="AJ99" s="120"/>
      <c r="AK99" s="139">
        <v>0</v>
      </c>
      <c r="AL99" s="120">
        <v>70</v>
      </c>
      <c r="AM99" s="120">
        <v>3000</v>
      </c>
      <c r="AN99" s="120">
        <v>150</v>
      </c>
      <c r="AO99" s="120">
        <v>80</v>
      </c>
      <c r="AP99" s="120">
        <v>10</v>
      </c>
      <c r="AQ99" s="131"/>
    </row>
    <row r="100" s="67" customFormat="1" ht="173.25" hidden="1" spans="1:43">
      <c r="A100" s="61">
        <v>79</v>
      </c>
      <c r="B100" s="61" t="s">
        <v>655</v>
      </c>
      <c r="C100" s="61" t="s">
        <v>656</v>
      </c>
      <c r="D100" s="61" t="s">
        <v>646</v>
      </c>
      <c r="E100" s="61" t="s">
        <v>652</v>
      </c>
      <c r="F100" s="90" t="s">
        <v>203</v>
      </c>
      <c r="G100" s="61" t="s">
        <v>657</v>
      </c>
      <c r="H100" s="96" t="s">
        <v>1139</v>
      </c>
      <c r="I100" s="112">
        <f t="shared" si="29"/>
        <v>580</v>
      </c>
      <c r="J100" s="112">
        <f t="shared" si="30"/>
        <v>580</v>
      </c>
      <c r="K100" s="112">
        <v>580</v>
      </c>
      <c r="L100" s="112"/>
      <c r="M100" s="112"/>
      <c r="N100" s="112"/>
      <c r="O100" s="112"/>
      <c r="P100" s="112"/>
      <c r="Q100" s="112"/>
      <c r="R100" s="112"/>
      <c r="S100" s="112"/>
      <c r="T100" s="61" t="s">
        <v>81</v>
      </c>
      <c r="U100" s="61"/>
      <c r="V100" s="61" t="s">
        <v>905</v>
      </c>
      <c r="W100" s="61"/>
      <c r="X100" s="61" t="s">
        <v>904</v>
      </c>
      <c r="Y100" s="97" t="s">
        <v>905</v>
      </c>
      <c r="Z100" s="91" t="s">
        <v>1140</v>
      </c>
      <c r="AA100" s="61" t="s">
        <v>626</v>
      </c>
      <c r="AB100" s="97"/>
      <c r="AC100" s="120" t="s">
        <v>1021</v>
      </c>
      <c r="AD100" s="120" t="s">
        <v>908</v>
      </c>
      <c r="AE100" s="120" t="s">
        <v>908</v>
      </c>
      <c r="AF100" s="120" t="s">
        <v>908</v>
      </c>
      <c r="AG100" s="120" t="s">
        <v>908</v>
      </c>
      <c r="AH100" s="120" t="s">
        <v>908</v>
      </c>
      <c r="AI100" s="120" t="s">
        <v>908</v>
      </c>
      <c r="AJ100" s="120" t="s">
        <v>908</v>
      </c>
      <c r="AK100" s="120" t="s">
        <v>908</v>
      </c>
      <c r="AL100" s="120">
        <v>20</v>
      </c>
      <c r="AM100" s="120">
        <v>2000</v>
      </c>
      <c r="AN100" s="120">
        <v>396</v>
      </c>
      <c r="AO100" s="120">
        <v>231</v>
      </c>
      <c r="AP100" s="120">
        <v>66</v>
      </c>
      <c r="AQ100" s="131"/>
    </row>
    <row r="101" s="67" customFormat="1" ht="173.25" hidden="1" spans="1:43">
      <c r="A101" s="61">
        <v>80</v>
      </c>
      <c r="B101" s="61" t="s">
        <v>659</v>
      </c>
      <c r="C101" s="61" t="s">
        <v>660</v>
      </c>
      <c r="D101" s="61" t="s">
        <v>646</v>
      </c>
      <c r="E101" s="61" t="s">
        <v>652</v>
      </c>
      <c r="F101" s="90" t="s">
        <v>169</v>
      </c>
      <c r="G101" s="97" t="s">
        <v>661</v>
      </c>
      <c r="H101" s="98" t="s">
        <v>1141</v>
      </c>
      <c r="I101" s="112">
        <f t="shared" si="29"/>
        <v>410</v>
      </c>
      <c r="J101" s="112">
        <f>SUM(L101:Q101)</f>
        <v>410</v>
      </c>
      <c r="L101" s="112">
        <v>410</v>
      </c>
      <c r="M101" s="112"/>
      <c r="N101" s="112"/>
      <c r="O101" s="112"/>
      <c r="P101" s="112"/>
      <c r="Q101" s="112"/>
      <c r="R101" s="112"/>
      <c r="S101" s="112"/>
      <c r="T101" s="61" t="s">
        <v>81</v>
      </c>
      <c r="U101" s="61"/>
      <c r="V101" s="61" t="s">
        <v>905</v>
      </c>
      <c r="W101" s="61"/>
      <c r="X101" s="61" t="s">
        <v>904</v>
      </c>
      <c r="Y101" s="97" t="s">
        <v>905</v>
      </c>
      <c r="Z101" s="96" t="s">
        <v>1142</v>
      </c>
      <c r="AA101" s="61" t="s">
        <v>626</v>
      </c>
      <c r="AB101" s="97"/>
      <c r="AC101" s="120" t="s">
        <v>1143</v>
      </c>
      <c r="AD101" s="120"/>
      <c r="AE101" s="120"/>
      <c r="AF101" s="120"/>
      <c r="AG101" s="120"/>
      <c r="AH101" s="120"/>
      <c r="AI101" s="120"/>
      <c r="AJ101" s="120"/>
      <c r="AK101" s="139">
        <v>0</v>
      </c>
      <c r="AL101" s="120">
        <v>60</v>
      </c>
      <c r="AM101" s="120" t="s">
        <v>1144</v>
      </c>
      <c r="AN101" s="120">
        <v>1202</v>
      </c>
      <c r="AO101" s="120">
        <v>171</v>
      </c>
      <c r="AP101" s="120">
        <v>55</v>
      </c>
      <c r="AQ101" s="131"/>
    </row>
    <row r="102" s="65" customFormat="1" ht="24" hidden="1" customHeight="1" spans="1:42">
      <c r="A102" s="85" t="s">
        <v>99</v>
      </c>
      <c r="B102" s="92" t="s">
        <v>734</v>
      </c>
      <c r="C102" s="93"/>
      <c r="D102" s="93"/>
      <c r="E102" s="94"/>
      <c r="F102" s="99"/>
      <c r="G102" s="86"/>
      <c r="H102" s="146">
        <v>8</v>
      </c>
      <c r="I102" s="116">
        <f>SUM(I103:I110)</f>
        <v>2630</v>
      </c>
      <c r="J102" s="116">
        <f t="shared" ref="I102:S102" si="31">SUM(J103:J110)</f>
        <v>2630</v>
      </c>
      <c r="K102" s="116">
        <f t="shared" si="31"/>
        <v>2330</v>
      </c>
      <c r="L102" s="116">
        <f t="shared" si="31"/>
        <v>300</v>
      </c>
      <c r="M102" s="116">
        <f t="shared" si="31"/>
        <v>0</v>
      </c>
      <c r="N102" s="116">
        <f t="shared" si="31"/>
        <v>0</v>
      </c>
      <c r="O102" s="116">
        <f t="shared" si="31"/>
        <v>0</v>
      </c>
      <c r="P102" s="116">
        <f t="shared" si="31"/>
        <v>0</v>
      </c>
      <c r="Q102" s="116">
        <f t="shared" si="31"/>
        <v>0</v>
      </c>
      <c r="R102" s="116">
        <f t="shared" si="31"/>
        <v>0</v>
      </c>
      <c r="S102" s="116">
        <f t="shared" si="31"/>
        <v>0</v>
      </c>
      <c r="T102" s="116"/>
      <c r="U102" s="116"/>
      <c r="V102" s="116"/>
      <c r="W102" s="116"/>
      <c r="X102" s="116"/>
      <c r="Y102" s="116"/>
      <c r="Z102" s="128"/>
      <c r="AA102" s="116"/>
      <c r="AB102" s="116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129"/>
      <c r="AO102" s="129"/>
      <c r="AP102" s="129"/>
    </row>
    <row r="103" s="66" customFormat="1" ht="173.25" hidden="1" spans="1:43">
      <c r="A103" s="61">
        <v>81</v>
      </c>
      <c r="B103" s="61" t="s">
        <v>735</v>
      </c>
      <c r="C103" s="61" t="s">
        <v>736</v>
      </c>
      <c r="D103" s="61" t="s">
        <v>646</v>
      </c>
      <c r="E103" s="61" t="s">
        <v>652</v>
      </c>
      <c r="F103" s="90" t="s">
        <v>626</v>
      </c>
      <c r="G103" s="61" t="s">
        <v>737</v>
      </c>
      <c r="H103" s="98" t="s">
        <v>1145</v>
      </c>
      <c r="I103" s="112">
        <f>SUM(J103,R103,S103)</f>
        <v>850</v>
      </c>
      <c r="J103" s="112">
        <f>SUM(K103:Q103)</f>
        <v>850</v>
      </c>
      <c r="K103" s="112">
        <v>850</v>
      </c>
      <c r="L103" s="112"/>
      <c r="M103" s="112"/>
      <c r="N103" s="112"/>
      <c r="O103" s="112"/>
      <c r="P103" s="112"/>
      <c r="Q103" s="112"/>
      <c r="R103" s="112"/>
      <c r="S103" s="112"/>
      <c r="T103" s="61" t="s">
        <v>81</v>
      </c>
      <c r="U103" s="61"/>
      <c r="V103" s="61" t="s">
        <v>905</v>
      </c>
      <c r="W103" s="61"/>
      <c r="X103" s="61" t="s">
        <v>904</v>
      </c>
      <c r="Y103" s="97" t="s">
        <v>905</v>
      </c>
      <c r="Z103" s="96" t="s">
        <v>1146</v>
      </c>
      <c r="AA103" s="61" t="s">
        <v>626</v>
      </c>
      <c r="AB103" s="97"/>
      <c r="AC103" s="120" t="s">
        <v>1021</v>
      </c>
      <c r="AD103" s="120" t="s">
        <v>908</v>
      </c>
      <c r="AE103" s="120" t="s">
        <v>908</v>
      </c>
      <c r="AF103" s="120" t="s">
        <v>908</v>
      </c>
      <c r="AG103" s="120" t="s">
        <v>908</v>
      </c>
      <c r="AH103" s="120" t="s">
        <v>908</v>
      </c>
      <c r="AI103" s="120" t="s">
        <v>908</v>
      </c>
      <c r="AJ103" s="120" t="s">
        <v>908</v>
      </c>
      <c r="AK103" s="120" t="s">
        <v>908</v>
      </c>
      <c r="AL103" s="120">
        <v>21</v>
      </c>
      <c r="AM103" s="120">
        <v>2500</v>
      </c>
      <c r="AN103" s="120">
        <v>1000</v>
      </c>
      <c r="AO103" s="120">
        <v>1000</v>
      </c>
      <c r="AP103" s="120" t="s">
        <v>908</v>
      </c>
      <c r="AQ103" s="144"/>
    </row>
    <row r="104" s="66" customFormat="1" ht="173.25" hidden="1" spans="1:43">
      <c r="A104" s="61">
        <v>82</v>
      </c>
      <c r="B104" s="61" t="s">
        <v>746</v>
      </c>
      <c r="C104" s="61" t="s">
        <v>747</v>
      </c>
      <c r="D104" s="61" t="s">
        <v>646</v>
      </c>
      <c r="E104" s="61" t="s">
        <v>652</v>
      </c>
      <c r="F104" s="90" t="s">
        <v>164</v>
      </c>
      <c r="G104" s="61" t="s">
        <v>319</v>
      </c>
      <c r="H104" s="96" t="s">
        <v>748</v>
      </c>
      <c r="I104" s="112">
        <v>200</v>
      </c>
      <c r="J104" s="112">
        <v>200</v>
      </c>
      <c r="K104" s="112"/>
      <c r="L104" s="112">
        <v>200</v>
      </c>
      <c r="M104" s="112"/>
      <c r="N104" s="112"/>
      <c r="O104" s="112"/>
      <c r="P104" s="112"/>
      <c r="Q104" s="112"/>
      <c r="R104" s="112"/>
      <c r="S104" s="112"/>
      <c r="T104" s="61" t="s">
        <v>81</v>
      </c>
      <c r="U104" s="61"/>
      <c r="V104" s="61" t="s">
        <v>905</v>
      </c>
      <c r="W104" s="61"/>
      <c r="X104" s="61" t="s">
        <v>904</v>
      </c>
      <c r="Y104" s="97" t="s">
        <v>905</v>
      </c>
      <c r="Z104" s="96" t="s">
        <v>1147</v>
      </c>
      <c r="AA104" s="97" t="s">
        <v>626</v>
      </c>
      <c r="AB104" s="97"/>
      <c r="AC104" s="120" t="s">
        <v>1058</v>
      </c>
      <c r="AD104" s="120"/>
      <c r="AE104" s="120"/>
      <c r="AF104" s="120"/>
      <c r="AG104" s="120"/>
      <c r="AH104" s="120"/>
      <c r="AI104" s="120"/>
      <c r="AJ104" s="120"/>
      <c r="AK104" s="140"/>
      <c r="AL104" s="120">
        <v>80</v>
      </c>
      <c r="AM104" s="120">
        <v>2500</v>
      </c>
      <c r="AN104" s="120">
        <v>2178</v>
      </c>
      <c r="AO104" s="120">
        <v>867</v>
      </c>
      <c r="AP104" s="120">
        <v>203</v>
      </c>
      <c r="AQ104" s="144"/>
    </row>
    <row r="105" s="66" customFormat="1" ht="173.25" hidden="1" spans="1:43">
      <c r="A105" s="61">
        <v>83</v>
      </c>
      <c r="B105" s="61" t="s">
        <v>749</v>
      </c>
      <c r="C105" s="61" t="s">
        <v>750</v>
      </c>
      <c r="D105" s="61" t="s">
        <v>646</v>
      </c>
      <c r="E105" s="61" t="s">
        <v>652</v>
      </c>
      <c r="F105" s="90" t="s">
        <v>139</v>
      </c>
      <c r="G105" s="61" t="s">
        <v>751</v>
      </c>
      <c r="H105" s="98" t="s">
        <v>1148</v>
      </c>
      <c r="I105" s="112">
        <f>SUM(J105,R105,S105)</f>
        <v>360</v>
      </c>
      <c r="J105" s="112">
        <f>SUM(K105:Q105)</f>
        <v>360</v>
      </c>
      <c r="K105" s="112">
        <v>360</v>
      </c>
      <c r="L105" s="112"/>
      <c r="M105" s="112"/>
      <c r="N105" s="112"/>
      <c r="O105" s="112"/>
      <c r="P105" s="112"/>
      <c r="Q105" s="112"/>
      <c r="R105" s="112"/>
      <c r="S105" s="112"/>
      <c r="T105" s="61" t="s">
        <v>81</v>
      </c>
      <c r="U105" s="61"/>
      <c r="V105" s="61" t="s">
        <v>905</v>
      </c>
      <c r="W105" s="61"/>
      <c r="X105" s="61" t="s">
        <v>904</v>
      </c>
      <c r="Y105" s="97" t="s">
        <v>905</v>
      </c>
      <c r="Z105" s="96" t="s">
        <v>1149</v>
      </c>
      <c r="AA105" s="61" t="s">
        <v>626</v>
      </c>
      <c r="AB105" s="97"/>
      <c r="AC105" s="120" t="s">
        <v>1021</v>
      </c>
      <c r="AD105" s="120"/>
      <c r="AE105" s="120"/>
      <c r="AF105" s="120"/>
      <c r="AG105" s="120"/>
      <c r="AH105" s="120"/>
      <c r="AI105" s="120"/>
      <c r="AJ105" s="120"/>
      <c r="AK105" s="120"/>
      <c r="AL105" s="120">
        <v>40</v>
      </c>
      <c r="AM105" s="120">
        <v>2500</v>
      </c>
      <c r="AN105" s="120">
        <v>3988</v>
      </c>
      <c r="AO105" s="120">
        <v>1216</v>
      </c>
      <c r="AP105" s="120">
        <v>406</v>
      </c>
      <c r="AQ105" s="144"/>
    </row>
    <row r="106" s="66" customFormat="1" ht="173.25" hidden="1" spans="1:43">
      <c r="A106" s="61">
        <v>84</v>
      </c>
      <c r="B106" s="61" t="s">
        <v>753</v>
      </c>
      <c r="C106" s="61" t="s">
        <v>754</v>
      </c>
      <c r="D106" s="61" t="s">
        <v>646</v>
      </c>
      <c r="E106" s="61" t="s">
        <v>652</v>
      </c>
      <c r="F106" s="90" t="s">
        <v>119</v>
      </c>
      <c r="G106" s="61" t="s">
        <v>755</v>
      </c>
      <c r="H106" s="98" t="s">
        <v>1150</v>
      </c>
      <c r="I106" s="112">
        <f>SUM(J106,R106,S106)</f>
        <v>460</v>
      </c>
      <c r="J106" s="112">
        <f>SUM(K106:Q106)</f>
        <v>460</v>
      </c>
      <c r="K106" s="112">
        <v>460</v>
      </c>
      <c r="L106" s="112"/>
      <c r="M106" s="112"/>
      <c r="N106" s="112"/>
      <c r="O106" s="112"/>
      <c r="P106" s="112"/>
      <c r="Q106" s="112"/>
      <c r="R106" s="112"/>
      <c r="S106" s="112"/>
      <c r="T106" s="61" t="s">
        <v>81</v>
      </c>
      <c r="U106" s="61"/>
      <c r="V106" s="61" t="s">
        <v>905</v>
      </c>
      <c r="W106" s="61"/>
      <c r="X106" s="61" t="s">
        <v>904</v>
      </c>
      <c r="Y106" s="97" t="s">
        <v>905</v>
      </c>
      <c r="Z106" s="96" t="s">
        <v>1151</v>
      </c>
      <c r="AA106" s="61" t="s">
        <v>626</v>
      </c>
      <c r="AB106" s="97"/>
      <c r="AC106" s="120" t="s">
        <v>1152</v>
      </c>
      <c r="AD106" s="120"/>
      <c r="AE106" s="120"/>
      <c r="AF106" s="120"/>
      <c r="AG106" s="120"/>
      <c r="AH106" s="120"/>
      <c r="AI106" s="120"/>
      <c r="AJ106" s="120"/>
      <c r="AK106" s="139">
        <v>0</v>
      </c>
      <c r="AL106" s="120">
        <v>30</v>
      </c>
      <c r="AM106" s="120">
        <v>2500</v>
      </c>
      <c r="AN106" s="120">
        <v>600</v>
      </c>
      <c r="AO106" s="120">
        <v>200</v>
      </c>
      <c r="AP106" s="120">
        <v>65</v>
      </c>
      <c r="AQ106" s="144"/>
    </row>
    <row r="107" s="67" customFormat="1" ht="173.25" hidden="1" spans="1:43">
      <c r="A107" s="61">
        <v>85</v>
      </c>
      <c r="B107" s="61" t="s">
        <v>757</v>
      </c>
      <c r="C107" s="61" t="s">
        <v>758</v>
      </c>
      <c r="D107" s="61" t="s">
        <v>646</v>
      </c>
      <c r="E107" s="61" t="s">
        <v>652</v>
      </c>
      <c r="F107" s="90" t="s">
        <v>103</v>
      </c>
      <c r="G107" s="61" t="s">
        <v>759</v>
      </c>
      <c r="H107" s="96" t="s">
        <v>1153</v>
      </c>
      <c r="I107" s="112">
        <f>SUM(J107,R107,S107)</f>
        <v>280</v>
      </c>
      <c r="J107" s="112">
        <f>SUM(K107:Q107)</f>
        <v>280</v>
      </c>
      <c r="K107" s="112">
        <v>280</v>
      </c>
      <c r="L107" s="112"/>
      <c r="M107" s="112"/>
      <c r="N107" s="112"/>
      <c r="O107" s="112"/>
      <c r="P107" s="112"/>
      <c r="Q107" s="112"/>
      <c r="R107" s="112"/>
      <c r="S107" s="112"/>
      <c r="T107" s="61" t="s">
        <v>81</v>
      </c>
      <c r="U107" s="61"/>
      <c r="V107" s="61" t="s">
        <v>905</v>
      </c>
      <c r="W107" s="61"/>
      <c r="X107" s="61" t="s">
        <v>904</v>
      </c>
      <c r="Y107" s="97" t="s">
        <v>905</v>
      </c>
      <c r="Z107" s="96" t="s">
        <v>1154</v>
      </c>
      <c r="AA107" s="61" t="s">
        <v>626</v>
      </c>
      <c r="AB107" s="97"/>
      <c r="AC107" s="120" t="s">
        <v>1021</v>
      </c>
      <c r="AD107" s="120" t="s">
        <v>908</v>
      </c>
      <c r="AE107" s="120" t="s">
        <v>908</v>
      </c>
      <c r="AF107" s="120" t="s">
        <v>908</v>
      </c>
      <c r="AG107" s="120" t="s">
        <v>908</v>
      </c>
      <c r="AH107" s="120" t="s">
        <v>908</v>
      </c>
      <c r="AI107" s="120" t="s">
        <v>908</v>
      </c>
      <c r="AJ107" s="120" t="s">
        <v>908</v>
      </c>
      <c r="AK107" s="120" t="s">
        <v>908</v>
      </c>
      <c r="AL107" s="120">
        <v>30</v>
      </c>
      <c r="AM107" s="120">
        <v>2500</v>
      </c>
      <c r="AN107" s="120">
        <v>3000</v>
      </c>
      <c r="AO107" s="120">
        <v>1800</v>
      </c>
      <c r="AP107" s="120">
        <v>80</v>
      </c>
      <c r="AQ107" s="131"/>
    </row>
    <row r="108" s="67" customFormat="1" ht="173.25" hidden="1" spans="1:43">
      <c r="A108" s="61">
        <v>86</v>
      </c>
      <c r="B108" s="61" t="s">
        <v>781</v>
      </c>
      <c r="C108" s="61" t="s">
        <v>782</v>
      </c>
      <c r="D108" s="61" t="s">
        <v>646</v>
      </c>
      <c r="E108" s="61" t="s">
        <v>652</v>
      </c>
      <c r="F108" s="90" t="s">
        <v>124</v>
      </c>
      <c r="G108" s="61" t="s">
        <v>783</v>
      </c>
      <c r="H108" s="96" t="s">
        <v>1155</v>
      </c>
      <c r="I108" s="112">
        <v>100</v>
      </c>
      <c r="J108" s="112">
        <v>100</v>
      </c>
      <c r="K108" s="112">
        <v>100</v>
      </c>
      <c r="L108" s="112"/>
      <c r="M108" s="112"/>
      <c r="N108" s="112"/>
      <c r="O108" s="112"/>
      <c r="P108" s="112"/>
      <c r="Q108" s="112"/>
      <c r="R108" s="112"/>
      <c r="S108" s="113"/>
      <c r="T108" s="112" t="s">
        <v>81</v>
      </c>
      <c r="U108" s="61"/>
      <c r="V108" s="61" t="s">
        <v>905</v>
      </c>
      <c r="W108" s="61"/>
      <c r="X108" s="61" t="s">
        <v>904</v>
      </c>
      <c r="Y108" s="61" t="s">
        <v>905</v>
      </c>
      <c r="Z108" s="96" t="s">
        <v>1156</v>
      </c>
      <c r="AA108" s="96" t="s">
        <v>626</v>
      </c>
      <c r="AB108" s="97"/>
      <c r="AC108" s="120" t="s">
        <v>1021</v>
      </c>
      <c r="AD108" s="120"/>
      <c r="AE108" s="120"/>
      <c r="AF108" s="120"/>
      <c r="AG108" s="120"/>
      <c r="AH108" s="120"/>
      <c r="AI108" s="120"/>
      <c r="AJ108" s="120"/>
      <c r="AK108" s="140"/>
      <c r="AL108" s="120">
        <v>10</v>
      </c>
      <c r="AM108" s="120">
        <v>2500</v>
      </c>
      <c r="AN108" s="120">
        <v>2136</v>
      </c>
      <c r="AO108" s="120">
        <v>582</v>
      </c>
      <c r="AP108" s="120">
        <v>188</v>
      </c>
      <c r="AQ108" s="131"/>
    </row>
    <row r="109" s="67" customFormat="1" ht="173.25" hidden="1" spans="1:43">
      <c r="A109" s="61">
        <v>87</v>
      </c>
      <c r="B109" s="61" t="s">
        <v>785</v>
      </c>
      <c r="C109" s="61" t="s">
        <v>786</v>
      </c>
      <c r="D109" s="61" t="s">
        <v>646</v>
      </c>
      <c r="E109" s="61" t="s">
        <v>652</v>
      </c>
      <c r="F109" s="90" t="s">
        <v>149</v>
      </c>
      <c r="G109" s="61" t="s">
        <v>787</v>
      </c>
      <c r="H109" s="96" t="s">
        <v>1157</v>
      </c>
      <c r="I109" s="112">
        <v>100</v>
      </c>
      <c r="J109" s="112">
        <v>100</v>
      </c>
      <c r="K109" s="112"/>
      <c r="L109" s="112">
        <v>100</v>
      </c>
      <c r="M109" s="112"/>
      <c r="N109" s="112"/>
      <c r="O109" s="112"/>
      <c r="P109" s="112"/>
      <c r="Q109" s="112"/>
      <c r="R109" s="112"/>
      <c r="S109" s="113"/>
      <c r="T109" s="112" t="s">
        <v>81</v>
      </c>
      <c r="U109" s="61"/>
      <c r="V109" s="61" t="s">
        <v>905</v>
      </c>
      <c r="W109" s="61"/>
      <c r="X109" s="61" t="s">
        <v>904</v>
      </c>
      <c r="Y109" s="61" t="s">
        <v>905</v>
      </c>
      <c r="Z109" s="96" t="s">
        <v>1158</v>
      </c>
      <c r="AA109" s="96" t="s">
        <v>626</v>
      </c>
      <c r="AB109" s="97"/>
      <c r="AC109" s="120" t="s">
        <v>1159</v>
      </c>
      <c r="AD109" s="120"/>
      <c r="AE109" s="120"/>
      <c r="AF109" s="120"/>
      <c r="AG109" s="120"/>
      <c r="AH109" s="120"/>
      <c r="AI109" s="120"/>
      <c r="AJ109" s="120"/>
      <c r="AK109" s="140"/>
      <c r="AL109" s="120">
        <v>10</v>
      </c>
      <c r="AM109" s="120">
        <v>2500</v>
      </c>
      <c r="AN109" s="120">
        <v>500</v>
      </c>
      <c r="AO109" s="120">
        <v>50</v>
      </c>
      <c r="AP109" s="120">
        <v>50</v>
      </c>
      <c r="AQ109" s="131"/>
    </row>
    <row r="110" s="67" customFormat="1" ht="173.25" hidden="1" spans="1:43">
      <c r="A110" s="61">
        <v>88</v>
      </c>
      <c r="B110" s="61" t="s">
        <v>796</v>
      </c>
      <c r="C110" s="61" t="s">
        <v>797</v>
      </c>
      <c r="D110" s="61" t="s">
        <v>646</v>
      </c>
      <c r="E110" s="61" t="s">
        <v>652</v>
      </c>
      <c r="F110" s="90" t="s">
        <v>144</v>
      </c>
      <c r="G110" s="61" t="s">
        <v>425</v>
      </c>
      <c r="H110" s="96" t="s">
        <v>1160</v>
      </c>
      <c r="I110" s="112">
        <f t="shared" ref="I110:I113" si="32">SUM(J110,R110,S110)</f>
        <v>280</v>
      </c>
      <c r="J110" s="112">
        <f t="shared" ref="J110:J116" si="33">SUM(K110:Q110)</f>
        <v>280</v>
      </c>
      <c r="K110" s="112">
        <v>280</v>
      </c>
      <c r="L110" s="112"/>
      <c r="M110" s="112"/>
      <c r="N110" s="112"/>
      <c r="O110" s="112"/>
      <c r="P110" s="112"/>
      <c r="Q110" s="112"/>
      <c r="R110" s="112"/>
      <c r="S110" s="113"/>
      <c r="T110" s="112" t="s">
        <v>81</v>
      </c>
      <c r="U110" s="61"/>
      <c r="V110" s="61" t="s">
        <v>905</v>
      </c>
      <c r="W110" s="61"/>
      <c r="X110" s="61" t="s">
        <v>904</v>
      </c>
      <c r="Y110" s="61" t="s">
        <v>905</v>
      </c>
      <c r="Z110" s="96" t="s">
        <v>1161</v>
      </c>
      <c r="AA110" s="97" t="s">
        <v>626</v>
      </c>
      <c r="AB110" s="97"/>
      <c r="AC110" s="120" t="s">
        <v>1162</v>
      </c>
      <c r="AD110" s="120" t="s">
        <v>908</v>
      </c>
      <c r="AE110" s="120" t="s">
        <v>908</v>
      </c>
      <c r="AF110" s="120" t="s">
        <v>908</v>
      </c>
      <c r="AG110" s="120" t="s">
        <v>908</v>
      </c>
      <c r="AH110" s="120" t="s">
        <v>908</v>
      </c>
      <c r="AI110" s="120" t="s">
        <v>908</v>
      </c>
      <c r="AJ110" s="120" t="s">
        <v>908</v>
      </c>
      <c r="AK110" s="120" t="s">
        <v>908</v>
      </c>
      <c r="AL110" s="120">
        <v>15</v>
      </c>
      <c r="AM110" s="120">
        <v>2500</v>
      </c>
      <c r="AN110" s="120">
        <v>655</v>
      </c>
      <c r="AO110" s="120">
        <v>133</v>
      </c>
      <c r="AP110" s="120">
        <v>42</v>
      </c>
      <c r="AQ110" s="131"/>
    </row>
    <row r="111" s="65" customFormat="1" ht="24" hidden="1" customHeight="1" spans="1:42">
      <c r="A111" s="85" t="s">
        <v>189</v>
      </c>
      <c r="B111" s="92" t="s">
        <v>799</v>
      </c>
      <c r="C111" s="93"/>
      <c r="D111" s="93"/>
      <c r="E111" s="94"/>
      <c r="F111" s="99"/>
      <c r="G111" s="86"/>
      <c r="H111" s="151">
        <v>7</v>
      </c>
      <c r="I111" s="116">
        <f>SUM(I112:I118)</f>
        <v>2529</v>
      </c>
      <c r="J111" s="116">
        <f t="shared" ref="I111:M111" si="34">SUM(J112:J118)</f>
        <v>2529</v>
      </c>
      <c r="K111" s="116">
        <f t="shared" si="34"/>
        <v>0</v>
      </c>
      <c r="L111" s="116">
        <f t="shared" si="34"/>
        <v>0</v>
      </c>
      <c r="M111" s="116">
        <f t="shared" si="34"/>
        <v>2529</v>
      </c>
      <c r="N111" s="116"/>
      <c r="O111" s="116">
        <f t="shared" ref="O111:S111" si="35">SUM(O112:O117)</f>
        <v>0</v>
      </c>
      <c r="P111" s="116">
        <f t="shared" si="35"/>
        <v>0</v>
      </c>
      <c r="Q111" s="116">
        <f t="shared" si="35"/>
        <v>0</v>
      </c>
      <c r="R111" s="116">
        <f t="shared" si="35"/>
        <v>0</v>
      </c>
      <c r="S111" s="116">
        <f t="shared" si="35"/>
        <v>0</v>
      </c>
      <c r="T111" s="116"/>
      <c r="U111" s="116"/>
      <c r="V111" s="116"/>
      <c r="W111" s="116"/>
      <c r="X111" s="116"/>
      <c r="Y111" s="116"/>
      <c r="Z111" s="128"/>
      <c r="AA111" s="116"/>
      <c r="AB111" s="116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</row>
    <row r="112" s="66" customFormat="1" ht="189" hidden="1" spans="1:43">
      <c r="A112" s="61">
        <v>89</v>
      </c>
      <c r="B112" s="61" t="s">
        <v>800</v>
      </c>
      <c r="C112" s="61" t="s">
        <v>801</v>
      </c>
      <c r="D112" s="61" t="s">
        <v>646</v>
      </c>
      <c r="E112" s="61" t="s">
        <v>652</v>
      </c>
      <c r="F112" s="90" t="s">
        <v>802</v>
      </c>
      <c r="G112" s="61" t="s">
        <v>802</v>
      </c>
      <c r="H112" s="91" t="s">
        <v>1163</v>
      </c>
      <c r="I112" s="112">
        <f t="shared" si="32"/>
        <v>370</v>
      </c>
      <c r="J112" s="112">
        <f t="shared" si="33"/>
        <v>370</v>
      </c>
      <c r="K112" s="112"/>
      <c r="L112" s="112"/>
      <c r="M112" s="112">
        <v>370</v>
      </c>
      <c r="N112" s="112"/>
      <c r="O112" s="112"/>
      <c r="P112" s="112"/>
      <c r="Q112" s="112"/>
      <c r="R112" s="112"/>
      <c r="S112" s="112"/>
      <c r="T112" s="61" t="s">
        <v>1164</v>
      </c>
      <c r="U112" s="61"/>
      <c r="V112" s="61" t="s">
        <v>905</v>
      </c>
      <c r="W112" s="61"/>
      <c r="X112" s="61" t="s">
        <v>904</v>
      </c>
      <c r="Y112" s="61" t="s">
        <v>904</v>
      </c>
      <c r="Z112" s="91" t="s">
        <v>1165</v>
      </c>
      <c r="AA112" s="61" t="s">
        <v>804</v>
      </c>
      <c r="AB112" s="97"/>
      <c r="AC112" s="113" t="s">
        <v>1166</v>
      </c>
      <c r="AD112" s="120" t="s">
        <v>908</v>
      </c>
      <c r="AE112" s="120" t="s">
        <v>908</v>
      </c>
      <c r="AF112" s="120" t="s">
        <v>908</v>
      </c>
      <c r="AG112" s="120" t="s">
        <v>908</v>
      </c>
      <c r="AH112" s="120" t="s">
        <v>908</v>
      </c>
      <c r="AI112" s="120" t="s">
        <v>908</v>
      </c>
      <c r="AJ112" s="120" t="s">
        <v>908</v>
      </c>
      <c r="AK112" s="120" t="s">
        <v>908</v>
      </c>
      <c r="AL112" s="120">
        <v>100</v>
      </c>
      <c r="AM112" s="120">
        <v>5000</v>
      </c>
      <c r="AN112" s="120">
        <v>100</v>
      </c>
      <c r="AO112" s="120">
        <v>22</v>
      </c>
      <c r="AP112" s="120">
        <v>11</v>
      </c>
      <c r="AQ112" s="144"/>
    </row>
    <row r="113" s="66" customFormat="1" ht="173.25" hidden="1" spans="1:43">
      <c r="A113" s="61">
        <v>90</v>
      </c>
      <c r="B113" s="61" t="s">
        <v>805</v>
      </c>
      <c r="C113" s="61" t="s">
        <v>806</v>
      </c>
      <c r="D113" s="61" t="s">
        <v>646</v>
      </c>
      <c r="E113" s="61" t="s">
        <v>652</v>
      </c>
      <c r="F113" s="90" t="s">
        <v>109</v>
      </c>
      <c r="G113" s="61" t="s">
        <v>807</v>
      </c>
      <c r="H113" s="91" t="s">
        <v>1167</v>
      </c>
      <c r="I113" s="112">
        <f t="shared" si="32"/>
        <v>360</v>
      </c>
      <c r="J113" s="112">
        <f t="shared" si="33"/>
        <v>360</v>
      </c>
      <c r="K113" s="112"/>
      <c r="L113" s="112"/>
      <c r="M113" s="112">
        <v>360</v>
      </c>
      <c r="N113" s="112"/>
      <c r="O113" s="112"/>
      <c r="P113" s="112"/>
      <c r="Q113" s="112"/>
      <c r="R113" s="112"/>
      <c r="S113" s="112"/>
      <c r="T113" s="61" t="s">
        <v>1164</v>
      </c>
      <c r="U113" s="61"/>
      <c r="V113" s="61" t="s">
        <v>905</v>
      </c>
      <c r="W113" s="61"/>
      <c r="X113" s="61" t="s">
        <v>904</v>
      </c>
      <c r="Y113" s="61" t="s">
        <v>904</v>
      </c>
      <c r="Z113" s="96" t="s">
        <v>1168</v>
      </c>
      <c r="AA113" s="61" t="s">
        <v>804</v>
      </c>
      <c r="AB113" s="97"/>
      <c r="AC113" s="120" t="s">
        <v>1169</v>
      </c>
      <c r="AD113" s="120"/>
      <c r="AE113" s="120"/>
      <c r="AF113" s="120"/>
      <c r="AG113" s="120"/>
      <c r="AH113" s="120"/>
      <c r="AI113" s="120"/>
      <c r="AJ113" s="120"/>
      <c r="AK113" s="139">
        <v>0</v>
      </c>
      <c r="AL113" s="120">
        <v>100</v>
      </c>
      <c r="AM113" s="120">
        <v>4000</v>
      </c>
      <c r="AN113" s="120">
        <v>286</v>
      </c>
      <c r="AO113" s="120">
        <v>54</v>
      </c>
      <c r="AP113" s="120">
        <v>23</v>
      </c>
      <c r="AQ113" s="144"/>
    </row>
    <row r="114" s="67" customFormat="1" ht="173.25" hidden="1" spans="1:43">
      <c r="A114" s="61">
        <v>91</v>
      </c>
      <c r="B114" s="61" t="s">
        <v>809</v>
      </c>
      <c r="C114" s="61" t="s">
        <v>810</v>
      </c>
      <c r="D114" s="61" t="s">
        <v>646</v>
      </c>
      <c r="E114" s="61" t="s">
        <v>652</v>
      </c>
      <c r="F114" s="90" t="s">
        <v>119</v>
      </c>
      <c r="G114" s="61" t="s">
        <v>811</v>
      </c>
      <c r="H114" s="96" t="s">
        <v>1170</v>
      </c>
      <c r="I114" s="112">
        <v>365</v>
      </c>
      <c r="J114" s="112">
        <f t="shared" si="33"/>
        <v>365</v>
      </c>
      <c r="K114" s="112"/>
      <c r="L114" s="112"/>
      <c r="M114" s="112">
        <v>365</v>
      </c>
      <c r="N114" s="112"/>
      <c r="O114" s="112"/>
      <c r="P114" s="112"/>
      <c r="Q114" s="112"/>
      <c r="R114" s="112"/>
      <c r="S114" s="112"/>
      <c r="T114" s="61" t="s">
        <v>1164</v>
      </c>
      <c r="U114" s="61"/>
      <c r="V114" s="61" t="s">
        <v>905</v>
      </c>
      <c r="W114" s="61"/>
      <c r="X114" s="61" t="s">
        <v>904</v>
      </c>
      <c r="Y114" s="61" t="s">
        <v>1171</v>
      </c>
      <c r="Z114" s="96" t="s">
        <v>1172</v>
      </c>
      <c r="AA114" s="61" t="s">
        <v>804</v>
      </c>
      <c r="AB114" s="97"/>
      <c r="AC114" s="120" t="s">
        <v>1173</v>
      </c>
      <c r="AD114" s="120"/>
      <c r="AE114" s="120"/>
      <c r="AF114" s="120"/>
      <c r="AG114" s="120"/>
      <c r="AH114" s="120"/>
      <c r="AI114" s="120"/>
      <c r="AJ114" s="120"/>
      <c r="AK114" s="139">
        <v>0</v>
      </c>
      <c r="AL114" s="120">
        <v>100</v>
      </c>
      <c r="AM114" s="120">
        <v>1667</v>
      </c>
      <c r="AN114" s="120">
        <v>860</v>
      </c>
      <c r="AO114" s="120">
        <v>220</v>
      </c>
      <c r="AP114" s="120">
        <v>80</v>
      </c>
      <c r="AQ114" s="131"/>
    </row>
    <row r="115" s="66" customFormat="1" ht="173.25" hidden="1" spans="1:43">
      <c r="A115" s="61">
        <v>92</v>
      </c>
      <c r="B115" s="61" t="s">
        <v>813</v>
      </c>
      <c r="C115" s="61" t="s">
        <v>814</v>
      </c>
      <c r="D115" s="61" t="s">
        <v>646</v>
      </c>
      <c r="E115" s="61" t="s">
        <v>652</v>
      </c>
      <c r="F115" s="90" t="s">
        <v>144</v>
      </c>
      <c r="G115" s="61" t="s">
        <v>815</v>
      </c>
      <c r="H115" s="96" t="s">
        <v>816</v>
      </c>
      <c r="I115" s="112">
        <f>SUM(J115,R115,S115)</f>
        <v>365</v>
      </c>
      <c r="J115" s="112">
        <f t="shared" si="33"/>
        <v>365</v>
      </c>
      <c r="K115" s="112"/>
      <c r="L115" s="112"/>
      <c r="M115" s="112">
        <v>365</v>
      </c>
      <c r="N115" s="112"/>
      <c r="O115" s="112"/>
      <c r="P115" s="112"/>
      <c r="Q115" s="112"/>
      <c r="R115" s="112"/>
      <c r="S115" s="112"/>
      <c r="T115" s="61" t="s">
        <v>1164</v>
      </c>
      <c r="U115" s="61"/>
      <c r="V115" s="61" t="s">
        <v>905</v>
      </c>
      <c r="W115" s="61"/>
      <c r="X115" s="61" t="s">
        <v>904</v>
      </c>
      <c r="Y115" s="61" t="s">
        <v>904</v>
      </c>
      <c r="Z115" s="96" t="s">
        <v>1174</v>
      </c>
      <c r="AA115" s="97" t="s">
        <v>804</v>
      </c>
      <c r="AB115" s="97"/>
      <c r="AC115" s="120" t="s">
        <v>1175</v>
      </c>
      <c r="AD115" s="120" t="s">
        <v>908</v>
      </c>
      <c r="AE115" s="120" t="s">
        <v>908</v>
      </c>
      <c r="AF115" s="120" t="s">
        <v>908</v>
      </c>
      <c r="AG115" s="120" t="s">
        <v>908</v>
      </c>
      <c r="AH115" s="120" t="s">
        <v>908</v>
      </c>
      <c r="AI115" s="120" t="s">
        <v>908</v>
      </c>
      <c r="AJ115" s="120" t="s">
        <v>908</v>
      </c>
      <c r="AK115" s="120" t="s">
        <v>908</v>
      </c>
      <c r="AL115" s="120">
        <v>102</v>
      </c>
      <c r="AM115" s="120">
        <v>4500</v>
      </c>
      <c r="AN115" s="120">
        <v>1145</v>
      </c>
      <c r="AO115" s="120">
        <v>206</v>
      </c>
      <c r="AP115" s="120">
        <v>79</v>
      </c>
      <c r="AQ115" s="144"/>
    </row>
    <row r="116" s="66" customFormat="1" ht="173.25" hidden="1" spans="1:43">
      <c r="A116" s="61">
        <v>93</v>
      </c>
      <c r="B116" s="61" t="s">
        <v>817</v>
      </c>
      <c r="C116" s="61" t="s">
        <v>818</v>
      </c>
      <c r="D116" s="61" t="s">
        <v>646</v>
      </c>
      <c r="E116" s="61" t="s">
        <v>652</v>
      </c>
      <c r="F116" s="90" t="s">
        <v>174</v>
      </c>
      <c r="G116" s="61" t="s">
        <v>174</v>
      </c>
      <c r="H116" s="91" t="s">
        <v>819</v>
      </c>
      <c r="I116" s="112">
        <f>SUM(J116,R116,S116)</f>
        <v>336</v>
      </c>
      <c r="J116" s="112">
        <f t="shared" si="33"/>
        <v>336</v>
      </c>
      <c r="K116" s="112"/>
      <c r="L116" s="112"/>
      <c r="M116" s="112">
        <v>336</v>
      </c>
      <c r="N116" s="112"/>
      <c r="O116" s="112"/>
      <c r="P116" s="112"/>
      <c r="Q116" s="112"/>
      <c r="R116" s="112"/>
      <c r="S116" s="112"/>
      <c r="T116" s="61" t="s">
        <v>1164</v>
      </c>
      <c r="U116" s="61"/>
      <c r="V116" s="61" t="s">
        <v>905</v>
      </c>
      <c r="W116" s="61"/>
      <c r="X116" s="61" t="s">
        <v>904</v>
      </c>
      <c r="Y116" s="61" t="s">
        <v>904</v>
      </c>
      <c r="Z116" s="96" t="s">
        <v>1176</v>
      </c>
      <c r="AA116" s="61" t="s">
        <v>804</v>
      </c>
      <c r="AB116" s="97"/>
      <c r="AC116" s="120" t="s">
        <v>1177</v>
      </c>
      <c r="AD116" s="120"/>
      <c r="AE116" s="120"/>
      <c r="AF116" s="120"/>
      <c r="AG116" s="120"/>
      <c r="AH116" s="120"/>
      <c r="AI116" s="120"/>
      <c r="AJ116" s="120"/>
      <c r="AK116" s="120"/>
      <c r="AL116" s="120">
        <v>92</v>
      </c>
      <c r="AM116" s="120">
        <v>2500</v>
      </c>
      <c r="AN116" s="120">
        <v>3471</v>
      </c>
      <c r="AO116" s="120">
        <v>529</v>
      </c>
      <c r="AP116" s="120">
        <v>301</v>
      </c>
      <c r="AQ116" s="144"/>
    </row>
    <row r="117" s="67" customFormat="1" ht="173.25" hidden="1" spans="1:43">
      <c r="A117" s="61">
        <v>94</v>
      </c>
      <c r="B117" s="61" t="s">
        <v>820</v>
      </c>
      <c r="C117" s="61" t="s">
        <v>821</v>
      </c>
      <c r="D117" s="61" t="s">
        <v>646</v>
      </c>
      <c r="E117" s="61" t="s">
        <v>652</v>
      </c>
      <c r="F117" s="90" t="s">
        <v>198</v>
      </c>
      <c r="G117" s="61" t="s">
        <v>822</v>
      </c>
      <c r="H117" s="91" t="s">
        <v>823</v>
      </c>
      <c r="I117" s="112">
        <v>368</v>
      </c>
      <c r="J117" s="112">
        <v>368</v>
      </c>
      <c r="K117" s="112"/>
      <c r="L117" s="112"/>
      <c r="M117" s="112">
        <v>368</v>
      </c>
      <c r="N117" s="112"/>
      <c r="O117" s="112"/>
      <c r="P117" s="112"/>
      <c r="Q117" s="112"/>
      <c r="R117" s="112"/>
      <c r="S117" s="112"/>
      <c r="T117" s="61" t="s">
        <v>1164</v>
      </c>
      <c r="U117" s="61"/>
      <c r="V117" s="61" t="s">
        <v>905</v>
      </c>
      <c r="W117" s="61"/>
      <c r="X117" s="61" t="s">
        <v>904</v>
      </c>
      <c r="Y117" s="61" t="s">
        <v>904</v>
      </c>
      <c r="Z117" s="96" t="s">
        <v>1178</v>
      </c>
      <c r="AA117" s="61" t="s">
        <v>804</v>
      </c>
      <c r="AB117" s="97"/>
      <c r="AC117" s="120" t="s">
        <v>1179</v>
      </c>
      <c r="AD117" s="120"/>
      <c r="AE117" s="120"/>
      <c r="AF117" s="120"/>
      <c r="AG117" s="120"/>
      <c r="AH117" s="120"/>
      <c r="AI117" s="120"/>
      <c r="AJ117" s="120"/>
      <c r="AK117" s="140">
        <v>0</v>
      </c>
      <c r="AL117" s="120">
        <v>100</v>
      </c>
      <c r="AM117" s="120">
        <v>3000</v>
      </c>
      <c r="AN117" s="120">
        <v>1396</v>
      </c>
      <c r="AO117" s="120">
        <v>459</v>
      </c>
      <c r="AP117" s="120">
        <v>35</v>
      </c>
      <c r="AQ117" s="131"/>
    </row>
    <row r="118" s="67" customFormat="1" ht="173.25" hidden="1" spans="1:43">
      <c r="A118" s="61">
        <v>95</v>
      </c>
      <c r="B118" s="61" t="s">
        <v>824</v>
      </c>
      <c r="C118" s="61" t="s">
        <v>825</v>
      </c>
      <c r="D118" s="61" t="s">
        <v>646</v>
      </c>
      <c r="E118" s="61" t="s">
        <v>652</v>
      </c>
      <c r="F118" s="90" t="s">
        <v>198</v>
      </c>
      <c r="G118" s="61" t="s">
        <v>826</v>
      </c>
      <c r="H118" s="91" t="s">
        <v>827</v>
      </c>
      <c r="I118" s="112">
        <v>365</v>
      </c>
      <c r="J118" s="112">
        <v>365</v>
      </c>
      <c r="K118" s="112"/>
      <c r="L118" s="112"/>
      <c r="M118" s="112">
        <v>365</v>
      </c>
      <c r="N118" s="112"/>
      <c r="O118" s="112"/>
      <c r="P118" s="112"/>
      <c r="Q118" s="112"/>
      <c r="R118" s="112"/>
      <c r="S118" s="112"/>
      <c r="T118" s="61" t="s">
        <v>1164</v>
      </c>
      <c r="U118" s="61"/>
      <c r="V118" s="61" t="s">
        <v>905</v>
      </c>
      <c r="W118" s="61"/>
      <c r="X118" s="61" t="s">
        <v>904</v>
      </c>
      <c r="Y118" s="61" t="s">
        <v>904</v>
      </c>
      <c r="Z118" s="96" t="s">
        <v>1180</v>
      </c>
      <c r="AA118" s="61" t="s">
        <v>804</v>
      </c>
      <c r="AB118" s="97"/>
      <c r="AC118" s="120" t="s">
        <v>1179</v>
      </c>
      <c r="AD118" s="120"/>
      <c r="AE118" s="120"/>
      <c r="AF118" s="120"/>
      <c r="AG118" s="120"/>
      <c r="AH118" s="120"/>
      <c r="AI118" s="120"/>
      <c r="AJ118" s="120"/>
      <c r="AK118" s="140">
        <v>0</v>
      </c>
      <c r="AL118" s="120">
        <v>100</v>
      </c>
      <c r="AM118" s="120">
        <v>3000</v>
      </c>
      <c r="AN118" s="120">
        <v>8544</v>
      </c>
      <c r="AO118" s="120">
        <v>2815</v>
      </c>
      <c r="AP118" s="120">
        <v>945</v>
      </c>
      <c r="AQ118" s="131"/>
    </row>
    <row r="119" s="65" customFormat="1" ht="24" hidden="1" customHeight="1" spans="1:42">
      <c r="A119" s="85" t="s">
        <v>218</v>
      </c>
      <c r="B119" s="92" t="s">
        <v>831</v>
      </c>
      <c r="C119" s="93"/>
      <c r="D119" s="93"/>
      <c r="E119" s="94"/>
      <c r="F119" s="99"/>
      <c r="G119" s="86"/>
      <c r="H119" s="151">
        <v>1</v>
      </c>
      <c r="I119" s="116">
        <f t="shared" ref="I119:S119" si="36">SUM(I120:I120)</f>
        <v>300</v>
      </c>
      <c r="J119" s="116">
        <f t="shared" si="36"/>
        <v>300</v>
      </c>
      <c r="K119" s="116">
        <f t="shared" si="36"/>
        <v>0</v>
      </c>
      <c r="L119" s="116">
        <f t="shared" si="36"/>
        <v>300</v>
      </c>
      <c r="M119" s="116">
        <f t="shared" si="36"/>
        <v>0</v>
      </c>
      <c r="N119" s="116">
        <f t="shared" si="36"/>
        <v>0</v>
      </c>
      <c r="O119" s="116">
        <f t="shared" si="36"/>
        <v>0</v>
      </c>
      <c r="P119" s="116">
        <f t="shared" si="36"/>
        <v>0</v>
      </c>
      <c r="Q119" s="116">
        <f t="shared" si="36"/>
        <v>0</v>
      </c>
      <c r="R119" s="116">
        <f t="shared" si="36"/>
        <v>0</v>
      </c>
      <c r="S119" s="116">
        <f t="shared" si="36"/>
        <v>0</v>
      </c>
      <c r="T119" s="116"/>
      <c r="U119" s="116"/>
      <c r="V119" s="116"/>
      <c r="W119" s="116"/>
      <c r="X119" s="116"/>
      <c r="Y119" s="116"/>
      <c r="Z119" s="128"/>
      <c r="AA119" s="116"/>
      <c r="AB119" s="116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</row>
    <row r="120" s="66" customFormat="1" ht="78.75" hidden="1" spans="1:43">
      <c r="A120" s="61">
        <v>96</v>
      </c>
      <c r="B120" s="61" t="s">
        <v>832</v>
      </c>
      <c r="C120" s="113" t="s">
        <v>1181</v>
      </c>
      <c r="D120" s="61" t="s">
        <v>646</v>
      </c>
      <c r="E120" s="61" t="s">
        <v>834</v>
      </c>
      <c r="F120" s="90" t="s">
        <v>106</v>
      </c>
      <c r="G120" s="113" t="s">
        <v>548</v>
      </c>
      <c r="H120" s="152" t="s">
        <v>1182</v>
      </c>
      <c r="I120" s="120">
        <v>300</v>
      </c>
      <c r="J120" s="120">
        <v>300</v>
      </c>
      <c r="K120" s="120"/>
      <c r="L120" s="120">
        <v>300</v>
      </c>
      <c r="M120" s="112"/>
      <c r="N120" s="112"/>
      <c r="O120" s="112"/>
      <c r="P120" s="112"/>
      <c r="Q120" s="112"/>
      <c r="R120" s="112"/>
      <c r="S120" s="112"/>
      <c r="T120" s="61" t="s">
        <v>81</v>
      </c>
      <c r="U120" s="61"/>
      <c r="V120" s="61" t="s">
        <v>905</v>
      </c>
      <c r="W120" s="61"/>
      <c r="X120" s="61" t="s">
        <v>904</v>
      </c>
      <c r="Y120" s="97" t="s">
        <v>905</v>
      </c>
      <c r="Z120" s="96" t="s">
        <v>1183</v>
      </c>
      <c r="AA120" s="61" t="s">
        <v>106</v>
      </c>
      <c r="AB120" s="97"/>
      <c r="AC120" s="113" t="s">
        <v>1021</v>
      </c>
      <c r="AD120" s="120"/>
      <c r="AE120" s="120"/>
      <c r="AF120" s="120"/>
      <c r="AG120" s="120"/>
      <c r="AH120" s="120"/>
      <c r="AI120" s="120"/>
      <c r="AJ120" s="120"/>
      <c r="AK120" s="140"/>
      <c r="AL120" s="113">
        <v>20</v>
      </c>
      <c r="AM120" s="113">
        <v>2500</v>
      </c>
      <c r="AN120" s="113">
        <v>427</v>
      </c>
      <c r="AO120" s="113">
        <v>197</v>
      </c>
      <c r="AP120" s="113">
        <v>61</v>
      </c>
      <c r="AQ120" s="144"/>
    </row>
    <row r="121" s="65" customFormat="1" ht="33" hidden="1" customHeight="1" spans="1:42">
      <c r="A121" s="85" t="s">
        <v>836</v>
      </c>
      <c r="B121" s="92" t="s">
        <v>837</v>
      </c>
      <c r="C121" s="93"/>
      <c r="D121" s="93"/>
      <c r="E121" s="94"/>
      <c r="F121" s="86"/>
      <c r="G121" s="86"/>
      <c r="H121" s="95">
        <v>1</v>
      </c>
      <c r="I121" s="86">
        <f>SUM(I122)</f>
        <v>2156.2</v>
      </c>
      <c r="J121" s="86">
        <f t="shared" ref="J121:J124" si="37">SUM(K121:Q121)</f>
        <v>2156.2</v>
      </c>
      <c r="K121" s="86">
        <f>SUM(K122:K122)</f>
        <v>2156.2</v>
      </c>
      <c r="L121" s="86"/>
      <c r="M121" s="86">
        <f t="shared" ref="M121:S121" si="38">SUM(M122)</f>
        <v>0</v>
      </c>
      <c r="N121" s="86"/>
      <c r="O121" s="114">
        <f t="shared" si="38"/>
        <v>0</v>
      </c>
      <c r="P121" s="115">
        <f t="shared" si="38"/>
        <v>0</v>
      </c>
      <c r="Q121" s="86">
        <f t="shared" si="38"/>
        <v>0</v>
      </c>
      <c r="R121" s="116">
        <f t="shared" si="38"/>
        <v>0</v>
      </c>
      <c r="S121" s="116">
        <f t="shared" si="38"/>
        <v>0</v>
      </c>
      <c r="T121" s="116"/>
      <c r="U121" s="116"/>
      <c r="V121" s="116"/>
      <c r="W121" s="116"/>
      <c r="X121" s="116"/>
      <c r="Y121" s="116"/>
      <c r="Z121" s="128"/>
      <c r="AA121" s="116"/>
      <c r="AB121" s="116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</row>
    <row r="122" s="66" customFormat="1" ht="110.25" hidden="1" spans="1:43">
      <c r="A122" s="61">
        <v>97</v>
      </c>
      <c r="B122" s="61" t="s">
        <v>838</v>
      </c>
      <c r="C122" s="61" t="s">
        <v>1184</v>
      </c>
      <c r="D122" s="61" t="s">
        <v>837</v>
      </c>
      <c r="E122" s="61" t="s">
        <v>840</v>
      </c>
      <c r="F122" s="90" t="s">
        <v>841</v>
      </c>
      <c r="G122" s="61" t="s">
        <v>842</v>
      </c>
      <c r="H122" s="91" t="s">
        <v>843</v>
      </c>
      <c r="I122" s="112">
        <f>SUM(J122,R122,S122)</f>
        <v>2156.2</v>
      </c>
      <c r="J122" s="112">
        <f t="shared" si="37"/>
        <v>2156.2</v>
      </c>
      <c r="K122" s="112">
        <v>2156.2</v>
      </c>
      <c r="L122" s="112"/>
      <c r="M122" s="112"/>
      <c r="N122" s="112"/>
      <c r="O122" s="112"/>
      <c r="P122" s="112"/>
      <c r="Q122" s="112"/>
      <c r="R122" s="112"/>
      <c r="S122" s="112"/>
      <c r="T122" s="61" t="s">
        <v>81</v>
      </c>
      <c r="U122" s="61"/>
      <c r="V122" s="61" t="s">
        <v>905</v>
      </c>
      <c r="W122" s="61"/>
      <c r="X122" s="61" t="s">
        <v>905</v>
      </c>
      <c r="Y122" s="97" t="s">
        <v>905</v>
      </c>
      <c r="Z122" s="91" t="s">
        <v>1185</v>
      </c>
      <c r="AA122" s="61" t="s">
        <v>841</v>
      </c>
      <c r="AB122" s="97"/>
      <c r="AC122" s="120" t="s">
        <v>1021</v>
      </c>
      <c r="AD122" s="120" t="s">
        <v>908</v>
      </c>
      <c r="AE122" s="120" t="s">
        <v>908</v>
      </c>
      <c r="AF122" s="120" t="s">
        <v>908</v>
      </c>
      <c r="AG122" s="120" t="s">
        <v>908</v>
      </c>
      <c r="AH122" s="120" t="s">
        <v>908</v>
      </c>
      <c r="AI122" s="120" t="s">
        <v>908</v>
      </c>
      <c r="AJ122" s="120" t="s">
        <v>908</v>
      </c>
      <c r="AK122" s="120" t="s">
        <v>908</v>
      </c>
      <c r="AL122" s="120" t="s">
        <v>908</v>
      </c>
      <c r="AM122" s="120" t="s">
        <v>908</v>
      </c>
      <c r="AN122" s="120">
        <v>3788</v>
      </c>
      <c r="AO122" s="120" t="s">
        <v>908</v>
      </c>
      <c r="AP122" s="120" t="s">
        <v>908</v>
      </c>
      <c r="AQ122" s="144"/>
    </row>
    <row r="123" s="65" customFormat="1" ht="33" hidden="1" customHeight="1" spans="1:42">
      <c r="A123" s="85" t="s">
        <v>844</v>
      </c>
      <c r="B123" s="92" t="s">
        <v>845</v>
      </c>
      <c r="C123" s="93"/>
      <c r="D123" s="93"/>
      <c r="E123" s="94"/>
      <c r="F123" s="86"/>
      <c r="G123" s="86"/>
      <c r="H123" s="95">
        <v>1</v>
      </c>
      <c r="I123" s="86">
        <f t="shared" ref="I123:M123" si="39">SUM(I124)</f>
        <v>2700</v>
      </c>
      <c r="J123" s="86">
        <f t="shared" si="37"/>
        <v>1500</v>
      </c>
      <c r="K123" s="86">
        <f t="shared" si="39"/>
        <v>1500</v>
      </c>
      <c r="L123" s="86"/>
      <c r="M123" s="86">
        <f t="shared" si="39"/>
        <v>0</v>
      </c>
      <c r="N123" s="86"/>
      <c r="O123" s="114">
        <f t="shared" ref="O123:S123" si="40">SUM(O124)</f>
        <v>0</v>
      </c>
      <c r="P123" s="115">
        <f t="shared" si="40"/>
        <v>0</v>
      </c>
      <c r="Q123" s="86">
        <f t="shared" si="40"/>
        <v>0</v>
      </c>
      <c r="R123" s="116">
        <f t="shared" si="40"/>
        <v>0</v>
      </c>
      <c r="S123" s="116">
        <f t="shared" si="40"/>
        <v>0</v>
      </c>
      <c r="T123" s="116"/>
      <c r="U123" s="116"/>
      <c r="V123" s="116"/>
      <c r="W123" s="116"/>
      <c r="X123" s="116"/>
      <c r="Y123" s="116"/>
      <c r="Z123" s="128"/>
      <c r="AA123" s="116"/>
      <c r="AB123" s="116"/>
      <c r="AC123" s="129"/>
      <c r="AD123" s="129"/>
      <c r="AE123" s="129"/>
      <c r="AF123" s="129"/>
      <c r="AG123" s="129"/>
      <c r="AH123" s="129"/>
      <c r="AI123" s="129"/>
      <c r="AJ123" s="129"/>
      <c r="AK123" s="129"/>
      <c r="AL123" s="129"/>
      <c r="AM123" s="129"/>
      <c r="AN123" s="129"/>
      <c r="AO123" s="129"/>
      <c r="AP123" s="129"/>
    </row>
    <row r="124" s="66" customFormat="1" ht="126" hidden="1" spans="1:43">
      <c r="A124" s="61">
        <v>98</v>
      </c>
      <c r="B124" s="61" t="s">
        <v>854</v>
      </c>
      <c r="C124" s="61" t="s">
        <v>855</v>
      </c>
      <c r="D124" s="61" t="s">
        <v>845</v>
      </c>
      <c r="E124" s="61" t="s">
        <v>856</v>
      </c>
      <c r="F124" s="90" t="s">
        <v>857</v>
      </c>
      <c r="G124" s="61" t="s">
        <v>33</v>
      </c>
      <c r="H124" s="91" t="s">
        <v>858</v>
      </c>
      <c r="I124" s="112">
        <v>2700</v>
      </c>
      <c r="J124" s="112">
        <f t="shared" si="37"/>
        <v>1500</v>
      </c>
      <c r="K124" s="112">
        <v>1500</v>
      </c>
      <c r="L124" s="112"/>
      <c r="M124" s="112"/>
      <c r="N124" s="112"/>
      <c r="O124" s="112"/>
      <c r="P124" s="112"/>
      <c r="Q124" s="112"/>
      <c r="R124" s="112"/>
      <c r="S124" s="112"/>
      <c r="T124" s="61" t="s">
        <v>81</v>
      </c>
      <c r="U124" s="61"/>
      <c r="V124" s="61" t="s">
        <v>904</v>
      </c>
      <c r="W124" s="61"/>
      <c r="X124" s="61" t="s">
        <v>905</v>
      </c>
      <c r="Y124" s="97" t="s">
        <v>905</v>
      </c>
      <c r="Z124" s="91" t="s">
        <v>1186</v>
      </c>
      <c r="AA124" s="61" t="s">
        <v>859</v>
      </c>
      <c r="AB124" s="97"/>
      <c r="AC124" s="120" t="s">
        <v>1021</v>
      </c>
      <c r="AD124" s="120" t="s">
        <v>908</v>
      </c>
      <c r="AE124" s="120" t="s">
        <v>908</v>
      </c>
      <c r="AF124" s="120" t="s">
        <v>908</v>
      </c>
      <c r="AG124" s="120" t="s">
        <v>908</v>
      </c>
      <c r="AH124" s="120" t="s">
        <v>908</v>
      </c>
      <c r="AI124" s="120" t="s">
        <v>908</v>
      </c>
      <c r="AJ124" s="120" t="s">
        <v>908</v>
      </c>
      <c r="AK124" s="120" t="s">
        <v>908</v>
      </c>
      <c r="AL124" s="120" t="s">
        <v>908</v>
      </c>
      <c r="AM124" s="120" t="s">
        <v>908</v>
      </c>
      <c r="AN124" s="120">
        <v>9000</v>
      </c>
      <c r="AO124" s="120" t="s">
        <v>908</v>
      </c>
      <c r="AP124" s="120" t="s">
        <v>908</v>
      </c>
      <c r="AQ124" s="144"/>
    </row>
    <row r="125" s="65" customFormat="1" ht="33" hidden="1" customHeight="1" spans="1:42">
      <c r="A125" s="85" t="s">
        <v>860</v>
      </c>
      <c r="B125" s="92" t="s">
        <v>861</v>
      </c>
      <c r="C125" s="93"/>
      <c r="D125" s="93"/>
      <c r="E125" s="94"/>
      <c r="F125" s="86"/>
      <c r="G125" s="86"/>
      <c r="H125" s="95">
        <v>1</v>
      </c>
      <c r="I125" s="86">
        <f t="shared" ref="I125:S125" si="41">SUM(I126)</f>
        <v>213</v>
      </c>
      <c r="J125" s="86">
        <f t="shared" si="41"/>
        <v>0</v>
      </c>
      <c r="K125" s="86">
        <f t="shared" si="41"/>
        <v>0</v>
      </c>
      <c r="L125" s="86">
        <f t="shared" si="41"/>
        <v>0</v>
      </c>
      <c r="M125" s="86">
        <f t="shared" si="41"/>
        <v>0</v>
      </c>
      <c r="N125" s="86">
        <f t="shared" si="41"/>
        <v>0</v>
      </c>
      <c r="O125" s="114">
        <f t="shared" si="41"/>
        <v>0</v>
      </c>
      <c r="P125" s="115">
        <f t="shared" si="41"/>
        <v>0</v>
      </c>
      <c r="Q125" s="86">
        <f t="shared" si="41"/>
        <v>0</v>
      </c>
      <c r="R125" s="116">
        <f t="shared" si="41"/>
        <v>213</v>
      </c>
      <c r="S125" s="116">
        <f t="shared" si="41"/>
        <v>0</v>
      </c>
      <c r="T125" s="116"/>
      <c r="U125" s="116"/>
      <c r="V125" s="116"/>
      <c r="W125" s="116"/>
      <c r="X125" s="116"/>
      <c r="Y125" s="116"/>
      <c r="Z125" s="155"/>
      <c r="AA125" s="116"/>
      <c r="AB125" s="116"/>
      <c r="AC125" s="129"/>
      <c r="AD125" s="129"/>
      <c r="AE125" s="129"/>
      <c r="AF125" s="129"/>
      <c r="AG125" s="129"/>
      <c r="AH125" s="129"/>
      <c r="AI125" s="129"/>
      <c r="AJ125" s="129"/>
      <c r="AK125" s="129"/>
      <c r="AL125" s="129"/>
      <c r="AM125" s="129"/>
      <c r="AN125" s="129"/>
      <c r="AO125" s="129"/>
      <c r="AP125" s="129"/>
    </row>
    <row r="126" s="66" customFormat="1" ht="78.75" hidden="1" spans="1:43">
      <c r="A126" s="61">
        <v>99</v>
      </c>
      <c r="B126" s="61" t="s">
        <v>862</v>
      </c>
      <c r="C126" s="61" t="s">
        <v>861</v>
      </c>
      <c r="D126" s="61" t="s">
        <v>861</v>
      </c>
      <c r="E126" s="61" t="s">
        <v>861</v>
      </c>
      <c r="F126" s="90" t="s">
        <v>97</v>
      </c>
      <c r="G126" s="61" t="s">
        <v>842</v>
      </c>
      <c r="H126" s="91" t="s">
        <v>863</v>
      </c>
      <c r="I126" s="112">
        <f t="shared" ref="I126:I129" si="42">SUM(J126,R126,S126)</f>
        <v>213</v>
      </c>
      <c r="J126" s="112">
        <f t="shared" ref="J126:J129" si="43">SUM(K126:Q126)</f>
        <v>0</v>
      </c>
      <c r="K126" s="112"/>
      <c r="L126" s="112"/>
      <c r="M126" s="112"/>
      <c r="N126" s="112"/>
      <c r="O126" s="112"/>
      <c r="P126" s="112"/>
      <c r="Q126" s="112"/>
      <c r="R126" s="112">
        <v>213</v>
      </c>
      <c r="S126" s="112"/>
      <c r="T126" s="61" t="s">
        <v>81</v>
      </c>
      <c r="U126" s="61"/>
      <c r="V126" s="61" t="s">
        <v>905</v>
      </c>
      <c r="W126" s="61"/>
      <c r="X126" s="61" t="s">
        <v>905</v>
      </c>
      <c r="Y126" s="97" t="s">
        <v>905</v>
      </c>
      <c r="Z126" s="91" t="s">
        <v>1187</v>
      </c>
      <c r="AA126" s="61" t="s">
        <v>864</v>
      </c>
      <c r="AB126" s="97"/>
      <c r="AC126" s="113" t="s">
        <v>1021</v>
      </c>
      <c r="AD126" s="120" t="s">
        <v>908</v>
      </c>
      <c r="AE126" s="120" t="s">
        <v>908</v>
      </c>
      <c r="AF126" s="120" t="s">
        <v>908</v>
      </c>
      <c r="AG126" s="120" t="s">
        <v>908</v>
      </c>
      <c r="AH126" s="120" t="s">
        <v>908</v>
      </c>
      <c r="AI126" s="120" t="s">
        <v>908</v>
      </c>
      <c r="AJ126" s="120" t="s">
        <v>908</v>
      </c>
      <c r="AK126" s="120" t="s">
        <v>908</v>
      </c>
      <c r="AL126" s="120" t="s">
        <v>908</v>
      </c>
      <c r="AM126" s="120" t="s">
        <v>908</v>
      </c>
      <c r="AN126" s="120" t="s">
        <v>908</v>
      </c>
      <c r="AO126" s="120" t="s">
        <v>908</v>
      </c>
      <c r="AP126" s="120" t="s">
        <v>908</v>
      </c>
      <c r="AQ126" s="144"/>
    </row>
    <row r="127" s="65" customFormat="1" ht="33" hidden="1" customHeight="1" spans="1:42">
      <c r="A127" s="85" t="s">
        <v>865</v>
      </c>
      <c r="B127" s="92" t="s">
        <v>81</v>
      </c>
      <c r="C127" s="93"/>
      <c r="D127" s="93"/>
      <c r="E127" s="94"/>
      <c r="F127" s="86"/>
      <c r="G127" s="86"/>
      <c r="H127" s="95">
        <v>2</v>
      </c>
      <c r="I127" s="86">
        <f t="shared" ref="I127:S127" si="44">SUM(I128:I129)</f>
        <v>1466.168</v>
      </c>
      <c r="J127" s="86">
        <f t="shared" si="44"/>
        <v>766.168</v>
      </c>
      <c r="K127" s="86">
        <f t="shared" si="44"/>
        <v>700</v>
      </c>
      <c r="L127" s="86">
        <f t="shared" si="44"/>
        <v>0</v>
      </c>
      <c r="M127" s="86">
        <f t="shared" si="44"/>
        <v>0</v>
      </c>
      <c r="N127" s="86">
        <f t="shared" si="44"/>
        <v>0</v>
      </c>
      <c r="O127" s="86">
        <f t="shared" si="44"/>
        <v>66.168</v>
      </c>
      <c r="P127" s="86">
        <f t="shared" si="44"/>
        <v>0</v>
      </c>
      <c r="Q127" s="86">
        <f t="shared" si="44"/>
        <v>0</v>
      </c>
      <c r="R127" s="86">
        <f t="shared" si="44"/>
        <v>0</v>
      </c>
      <c r="S127" s="86">
        <f t="shared" si="44"/>
        <v>0</v>
      </c>
      <c r="T127" s="116"/>
      <c r="U127" s="116"/>
      <c r="V127" s="116"/>
      <c r="W127" s="116"/>
      <c r="X127" s="116"/>
      <c r="Y127" s="116"/>
      <c r="Z127" s="155"/>
      <c r="AA127" s="116"/>
      <c r="AB127" s="116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</row>
    <row r="128" s="66" customFormat="1" ht="110.25" hidden="1" spans="1:43">
      <c r="A128" s="61">
        <v>100</v>
      </c>
      <c r="B128" s="61" t="s">
        <v>866</v>
      </c>
      <c r="C128" s="61" t="s">
        <v>1188</v>
      </c>
      <c r="D128" s="61" t="s">
        <v>81</v>
      </c>
      <c r="E128" s="61" t="s">
        <v>868</v>
      </c>
      <c r="F128" s="90" t="s">
        <v>136</v>
      </c>
      <c r="G128" s="61" t="s">
        <v>33</v>
      </c>
      <c r="H128" s="91" t="s">
        <v>1189</v>
      </c>
      <c r="I128" s="112">
        <f t="shared" si="42"/>
        <v>66.168</v>
      </c>
      <c r="J128" s="112">
        <f t="shared" si="43"/>
        <v>66.168</v>
      </c>
      <c r="K128" s="112"/>
      <c r="L128" s="112"/>
      <c r="M128" s="112"/>
      <c r="N128" s="112"/>
      <c r="O128" s="112">
        <v>66.168</v>
      </c>
      <c r="P128" s="112"/>
      <c r="Q128" s="112"/>
      <c r="R128" s="112"/>
      <c r="S128" s="112"/>
      <c r="T128" s="61" t="s">
        <v>81</v>
      </c>
      <c r="U128" s="61">
        <v>11500</v>
      </c>
      <c r="V128" s="61" t="s">
        <v>904</v>
      </c>
      <c r="W128" s="61"/>
      <c r="X128" s="61" t="s">
        <v>905</v>
      </c>
      <c r="Y128" s="97" t="s">
        <v>905</v>
      </c>
      <c r="Z128" s="91" t="s">
        <v>1190</v>
      </c>
      <c r="AA128" s="61" t="s">
        <v>136</v>
      </c>
      <c r="AB128" s="97"/>
      <c r="AC128" s="120"/>
      <c r="AD128" s="120" t="s">
        <v>908</v>
      </c>
      <c r="AE128" s="120" t="s">
        <v>908</v>
      </c>
      <c r="AF128" s="120" t="s">
        <v>908</v>
      </c>
      <c r="AG128" s="120" t="s">
        <v>908</v>
      </c>
      <c r="AH128" s="120" t="s">
        <v>908</v>
      </c>
      <c r="AI128" s="120" t="s">
        <v>908</v>
      </c>
      <c r="AJ128" s="120" t="s">
        <v>908</v>
      </c>
      <c r="AK128" s="120" t="s">
        <v>908</v>
      </c>
      <c r="AL128" s="120" t="s">
        <v>908</v>
      </c>
      <c r="AM128" s="120" t="s">
        <v>908</v>
      </c>
      <c r="AN128" s="120">
        <v>11500</v>
      </c>
      <c r="AO128" s="120" t="s">
        <v>908</v>
      </c>
      <c r="AP128" s="120">
        <v>11500</v>
      </c>
      <c r="AQ128" s="144"/>
    </row>
    <row r="129" s="67" customFormat="1" ht="47.25" hidden="1" spans="1:43">
      <c r="A129" s="61">
        <v>101</v>
      </c>
      <c r="B129" s="61" t="s">
        <v>870</v>
      </c>
      <c r="C129" s="113" t="s">
        <v>871</v>
      </c>
      <c r="D129" s="61" t="s">
        <v>81</v>
      </c>
      <c r="E129" s="113" t="s">
        <v>81</v>
      </c>
      <c r="F129" s="145" t="s">
        <v>872</v>
      </c>
      <c r="G129" s="61" t="s">
        <v>33</v>
      </c>
      <c r="H129" s="91" t="s">
        <v>873</v>
      </c>
      <c r="I129" s="112">
        <v>1400</v>
      </c>
      <c r="J129" s="112">
        <f t="shared" si="43"/>
        <v>700</v>
      </c>
      <c r="K129" s="112">
        <v>700</v>
      </c>
      <c r="L129" s="112"/>
      <c r="M129" s="112"/>
      <c r="N129" s="112"/>
      <c r="O129" s="112"/>
      <c r="P129" s="112"/>
      <c r="Q129" s="112"/>
      <c r="R129" s="112"/>
      <c r="S129" s="112"/>
      <c r="T129" s="61" t="s">
        <v>81</v>
      </c>
      <c r="U129" s="61"/>
      <c r="V129" s="61" t="s">
        <v>905</v>
      </c>
      <c r="W129" s="61"/>
      <c r="X129" s="61" t="s">
        <v>904</v>
      </c>
      <c r="Y129" s="97" t="s">
        <v>905</v>
      </c>
      <c r="Z129" s="91" t="s">
        <v>1191</v>
      </c>
      <c r="AA129" s="61" t="s">
        <v>872</v>
      </c>
      <c r="AB129" s="97"/>
      <c r="AC129" s="113"/>
      <c r="AD129" s="120" t="s">
        <v>908</v>
      </c>
      <c r="AE129" s="120" t="s">
        <v>908</v>
      </c>
      <c r="AF129" s="120" t="s">
        <v>908</v>
      </c>
      <c r="AG129" s="120" t="s">
        <v>908</v>
      </c>
      <c r="AH129" s="120" t="s">
        <v>908</v>
      </c>
      <c r="AI129" s="120" t="s">
        <v>908</v>
      </c>
      <c r="AJ129" s="120" t="s">
        <v>908</v>
      </c>
      <c r="AK129" s="120" t="s">
        <v>908</v>
      </c>
      <c r="AL129" s="120" t="s">
        <v>908</v>
      </c>
      <c r="AM129" s="120" t="s">
        <v>908</v>
      </c>
      <c r="AN129" s="120" t="s">
        <v>908</v>
      </c>
      <c r="AO129" s="120" t="s">
        <v>908</v>
      </c>
      <c r="AP129" s="120" t="s">
        <v>908</v>
      </c>
      <c r="AQ129" s="131"/>
    </row>
    <row r="159" spans="37:37">
      <c r="AK159" s="156"/>
    </row>
    <row r="160" spans="37:37">
      <c r="AK160" s="156"/>
    </row>
    <row r="161" spans="37:37">
      <c r="AK161" s="156"/>
    </row>
    <row r="162" spans="37:37">
      <c r="AK162" s="156"/>
    </row>
    <row r="163" spans="37:37">
      <c r="AK163" s="156"/>
    </row>
    <row r="164" spans="37:37">
      <c r="AK164" s="156"/>
    </row>
    <row r="165" spans="37:37">
      <c r="AK165" s="156"/>
    </row>
    <row r="166" spans="37:37">
      <c r="AK166" s="156"/>
    </row>
    <row r="167" spans="37:37">
      <c r="AK167" s="156"/>
    </row>
    <row r="168" spans="37:37">
      <c r="AK168" s="156"/>
    </row>
    <row r="169" spans="37:37">
      <c r="AK169" s="156"/>
    </row>
    <row r="170" spans="37:37">
      <c r="AK170" s="156"/>
    </row>
    <row r="171" spans="37:37">
      <c r="AK171" s="156"/>
    </row>
    <row r="172" spans="37:37">
      <c r="AK172" s="156"/>
    </row>
    <row r="173" spans="37:37">
      <c r="AK173" s="156"/>
    </row>
    <row r="174" spans="37:37">
      <c r="AK174" s="156"/>
    </row>
    <row r="175" spans="37:37">
      <c r="AK175" s="156"/>
    </row>
    <row r="176" spans="37:37">
      <c r="AK176" s="156"/>
    </row>
    <row r="177" spans="37:37">
      <c r="AK177" s="156"/>
    </row>
    <row r="178" spans="37:37">
      <c r="AK178" s="156"/>
    </row>
    <row r="179" spans="37:37">
      <c r="AK179" s="156"/>
    </row>
    <row r="180" spans="37:37">
      <c r="AK180" s="156"/>
    </row>
    <row r="181" spans="37:37">
      <c r="AK181" s="156"/>
    </row>
    <row r="182" spans="37:37">
      <c r="AK182" s="156"/>
    </row>
    <row r="183" spans="37:37">
      <c r="AK183" s="156"/>
    </row>
    <row r="184" spans="37:37">
      <c r="AK184" s="156"/>
    </row>
    <row r="185" spans="37:37">
      <c r="AK185" s="156"/>
    </row>
    <row r="186" spans="37:37">
      <c r="AK186" s="156"/>
    </row>
    <row r="187" spans="37:37">
      <c r="AK187" s="156"/>
    </row>
    <row r="188" spans="37:37">
      <c r="AK188" s="156"/>
    </row>
    <row r="189" spans="37:37">
      <c r="AK189" s="156"/>
    </row>
    <row r="190" spans="37:37">
      <c r="AK190" s="156"/>
    </row>
    <row r="191" spans="37:37">
      <c r="AK191" s="156"/>
    </row>
    <row r="192" spans="37:37">
      <c r="AK192" s="156"/>
    </row>
    <row r="193" spans="37:37">
      <c r="AK193" s="156"/>
    </row>
    <row r="194" spans="37:37">
      <c r="AK194" s="156"/>
    </row>
    <row r="195" spans="37:37">
      <c r="AK195" s="156"/>
    </row>
    <row r="196" spans="37:37">
      <c r="AK196" s="156"/>
    </row>
    <row r="197" spans="37:37">
      <c r="AK197" s="156"/>
    </row>
    <row r="198" spans="37:37">
      <c r="AK198" s="156"/>
    </row>
    <row r="199" spans="37:37">
      <c r="AK199" s="156"/>
    </row>
    <row r="200" spans="37:37">
      <c r="AK200" s="156"/>
    </row>
    <row r="201" spans="37:37">
      <c r="AK201" s="156"/>
    </row>
    <row r="202" spans="37:37">
      <c r="AK202" s="156"/>
    </row>
    <row r="203" spans="37:37">
      <c r="AK203" s="156"/>
    </row>
    <row r="204" spans="37:37">
      <c r="AK204" s="156"/>
    </row>
    <row r="205" spans="37:37">
      <c r="AK205" s="156"/>
    </row>
    <row r="206" spans="37:37">
      <c r="AK206" s="156"/>
    </row>
    <row r="207" spans="37:37">
      <c r="AK207" s="156"/>
    </row>
    <row r="208" spans="37:37">
      <c r="AK208" s="156"/>
    </row>
    <row r="209" spans="37:37">
      <c r="AK209" s="156"/>
    </row>
    <row r="210" spans="37:37">
      <c r="AK210" s="156"/>
    </row>
    <row r="211" spans="37:37">
      <c r="AK211" s="156"/>
    </row>
    <row r="212" spans="37:37">
      <c r="AK212" s="156"/>
    </row>
    <row r="213" spans="37:37">
      <c r="AK213" s="156"/>
    </row>
    <row r="214" spans="37:37">
      <c r="AK214" s="156"/>
    </row>
    <row r="215" spans="37:37">
      <c r="AK215" s="156"/>
    </row>
    <row r="216" spans="37:37">
      <c r="AK216" s="156"/>
    </row>
    <row r="217" spans="37:37">
      <c r="AK217" s="156"/>
    </row>
    <row r="218" spans="37:37">
      <c r="AK218" s="156"/>
    </row>
    <row r="219" spans="37:37">
      <c r="AK219" s="156"/>
    </row>
    <row r="220" spans="37:37">
      <c r="AK220" s="156"/>
    </row>
    <row r="221" spans="37:37">
      <c r="AK221" s="156"/>
    </row>
    <row r="222" spans="37:37">
      <c r="AK222" s="156"/>
    </row>
    <row r="223" spans="37:37">
      <c r="AK223" s="156"/>
    </row>
    <row r="224" spans="37:37">
      <c r="AK224" s="156"/>
    </row>
    <row r="225" spans="37:37">
      <c r="AK225" s="156"/>
    </row>
    <row r="226" spans="37:37">
      <c r="AK226" s="156"/>
    </row>
    <row r="227" spans="37:37">
      <c r="AK227" s="156"/>
    </row>
    <row r="228" spans="37:37">
      <c r="AK228" s="156"/>
    </row>
    <row r="229" spans="37:37">
      <c r="AK229" s="156"/>
    </row>
    <row r="230" spans="37:37">
      <c r="AK230" s="156"/>
    </row>
    <row r="231" spans="37:37">
      <c r="AK231" s="156"/>
    </row>
    <row r="232" spans="37:37">
      <c r="AK232" s="156"/>
    </row>
    <row r="233" spans="37:37">
      <c r="AK233" s="156"/>
    </row>
    <row r="234" spans="37:37">
      <c r="AK234" s="156"/>
    </row>
    <row r="235" spans="37:37">
      <c r="AK235" s="156"/>
    </row>
    <row r="236" spans="37:37">
      <c r="AK236" s="156"/>
    </row>
    <row r="237" spans="37:37">
      <c r="AK237" s="156"/>
    </row>
    <row r="238" spans="37:37">
      <c r="AK238" s="156"/>
    </row>
    <row r="239" spans="37:37">
      <c r="AK239" s="156"/>
    </row>
    <row r="240" spans="37:37">
      <c r="AK240" s="156"/>
    </row>
    <row r="241" spans="37:37">
      <c r="AK241" s="156"/>
    </row>
    <row r="242" spans="37:37">
      <c r="AK242" s="156"/>
    </row>
    <row r="243" spans="37:37">
      <c r="AK243" s="156"/>
    </row>
    <row r="244" spans="37:37">
      <c r="AK244" s="156"/>
    </row>
    <row r="245" spans="37:37">
      <c r="AK245" s="156"/>
    </row>
    <row r="246" spans="37:37">
      <c r="AK246" s="156"/>
    </row>
    <row r="247" spans="37:37">
      <c r="AK247" s="156"/>
    </row>
    <row r="248" spans="37:37">
      <c r="AK248" s="156"/>
    </row>
    <row r="249" spans="37:37">
      <c r="AK249" s="156"/>
    </row>
    <row r="250" spans="37:37">
      <c r="AK250" s="156"/>
    </row>
    <row r="251" spans="37:37">
      <c r="AK251" s="156"/>
    </row>
    <row r="252" spans="37:37">
      <c r="AK252" s="156"/>
    </row>
    <row r="253" spans="37:37">
      <c r="AK253" s="156"/>
    </row>
    <row r="254" spans="37:37">
      <c r="AK254" s="156"/>
    </row>
    <row r="255" spans="37:37">
      <c r="AK255" s="156"/>
    </row>
    <row r="256" spans="37:37">
      <c r="AK256" s="156"/>
    </row>
    <row r="257" spans="37:37">
      <c r="AK257" s="156"/>
    </row>
    <row r="258" spans="37:37">
      <c r="AK258" s="156"/>
    </row>
    <row r="259" spans="37:37">
      <c r="AK259" s="156"/>
    </row>
    <row r="260" spans="37:37">
      <c r="AK260" s="156"/>
    </row>
    <row r="261" spans="37:37">
      <c r="AK261" s="156"/>
    </row>
    <row r="262" spans="37:37">
      <c r="AK262" s="156"/>
    </row>
    <row r="263" spans="37:37">
      <c r="AK263" s="156"/>
    </row>
    <row r="264" spans="37:37">
      <c r="AK264" s="156"/>
    </row>
    <row r="265" spans="37:37">
      <c r="AK265" s="156"/>
    </row>
    <row r="266" spans="37:37">
      <c r="AK266" s="156"/>
    </row>
    <row r="267" spans="37:37">
      <c r="AK267" s="156"/>
    </row>
    <row r="268" spans="37:37">
      <c r="AK268" s="156"/>
    </row>
    <row r="269" spans="37:37">
      <c r="AK269" s="156"/>
    </row>
    <row r="270" spans="37:37">
      <c r="AK270" s="156"/>
    </row>
    <row r="271" spans="37:37">
      <c r="AK271" s="156"/>
    </row>
    <row r="272" spans="37:37">
      <c r="AK272" s="156"/>
    </row>
    <row r="273" spans="37:37">
      <c r="AK273" s="156"/>
    </row>
    <row r="274" spans="37:37">
      <c r="AK274" s="156"/>
    </row>
    <row r="275" spans="37:37">
      <c r="AK275" s="156"/>
    </row>
    <row r="276" spans="37:37">
      <c r="AK276" s="156"/>
    </row>
    <row r="277" spans="37:37">
      <c r="AK277" s="156"/>
    </row>
    <row r="278" spans="37:37">
      <c r="AK278" s="156"/>
    </row>
    <row r="279" spans="37:37">
      <c r="AK279" s="156"/>
    </row>
    <row r="280" spans="37:37">
      <c r="AK280" s="156"/>
    </row>
    <row r="281" spans="37:37">
      <c r="AK281" s="156"/>
    </row>
    <row r="282" spans="37:37">
      <c r="AK282" s="156"/>
    </row>
    <row r="283" spans="37:37">
      <c r="AK283" s="156"/>
    </row>
    <row r="284" spans="37:37">
      <c r="AK284" s="156"/>
    </row>
    <row r="285" spans="37:37">
      <c r="AK285" s="156"/>
    </row>
    <row r="286" spans="37:37">
      <c r="AK286" s="156"/>
    </row>
    <row r="287" spans="37:37">
      <c r="AK287" s="156"/>
    </row>
    <row r="288" spans="37:37">
      <c r="AK288" s="156"/>
    </row>
    <row r="289" spans="37:37">
      <c r="AK289" s="156"/>
    </row>
    <row r="290" spans="37:37">
      <c r="AK290" s="156"/>
    </row>
    <row r="291" spans="37:37">
      <c r="AK291" s="156"/>
    </row>
    <row r="292" spans="37:37">
      <c r="AK292" s="156"/>
    </row>
    <row r="293" spans="37:37">
      <c r="AK293" s="156"/>
    </row>
    <row r="294" spans="37:37">
      <c r="AK294" s="156"/>
    </row>
    <row r="295" spans="37:37">
      <c r="AK295" s="156"/>
    </row>
    <row r="296" spans="37:37">
      <c r="AK296" s="156"/>
    </row>
    <row r="297" spans="37:37">
      <c r="AK297" s="156"/>
    </row>
    <row r="298" spans="37:37">
      <c r="AK298" s="156"/>
    </row>
    <row r="299" spans="37:37">
      <c r="AK299" s="156"/>
    </row>
    <row r="300" spans="37:37">
      <c r="AK300" s="156"/>
    </row>
    <row r="301" spans="37:37">
      <c r="AK301" s="156"/>
    </row>
    <row r="302" spans="37:37">
      <c r="AK302" s="156"/>
    </row>
    <row r="303" spans="37:37">
      <c r="AK303" s="156"/>
    </row>
    <row r="304" spans="37:37">
      <c r="AK304" s="156"/>
    </row>
    <row r="305" spans="37:37">
      <c r="AK305" s="156"/>
    </row>
    <row r="306" spans="37:37">
      <c r="AK306" s="156"/>
    </row>
    <row r="307" spans="37:37">
      <c r="AK307" s="156"/>
    </row>
    <row r="308" spans="37:37">
      <c r="AK308" s="156"/>
    </row>
    <row r="309" spans="37:37">
      <c r="AK309" s="156"/>
    </row>
    <row r="310" spans="37:37">
      <c r="AK310" s="156"/>
    </row>
    <row r="311" spans="37:37">
      <c r="AK311" s="156"/>
    </row>
    <row r="312" spans="37:37">
      <c r="AK312" s="156"/>
    </row>
    <row r="313" spans="37:37">
      <c r="AK313" s="156"/>
    </row>
    <row r="314" spans="37:37">
      <c r="AK314" s="156"/>
    </row>
    <row r="315" spans="37:37">
      <c r="AK315" s="156"/>
    </row>
    <row r="316" spans="37:37">
      <c r="AK316" s="156"/>
    </row>
    <row r="317" spans="37:37">
      <c r="AK317" s="156"/>
    </row>
    <row r="318" spans="37:37">
      <c r="AK318" s="156"/>
    </row>
    <row r="319" spans="37:37">
      <c r="AK319" s="156"/>
    </row>
    <row r="320" spans="37:37">
      <c r="AK320" s="156"/>
    </row>
    <row r="321" spans="37:37">
      <c r="AK321" s="156"/>
    </row>
    <row r="322" spans="37:37">
      <c r="AK322" s="156"/>
    </row>
    <row r="323" spans="37:37">
      <c r="AK323" s="156"/>
    </row>
    <row r="324" spans="37:37">
      <c r="AK324" s="156"/>
    </row>
    <row r="325" spans="37:37">
      <c r="AK325" s="156"/>
    </row>
    <row r="326" spans="37:37">
      <c r="AK326" s="156"/>
    </row>
    <row r="327" spans="37:37">
      <c r="AK327" s="156"/>
    </row>
    <row r="328" spans="37:37">
      <c r="AK328" s="156"/>
    </row>
    <row r="329" spans="37:37">
      <c r="AK329" s="156"/>
    </row>
    <row r="330" spans="37:37">
      <c r="AK330" s="156"/>
    </row>
    <row r="331" spans="37:37">
      <c r="AK331" s="156"/>
    </row>
    <row r="332" spans="37:37">
      <c r="AK332" s="156"/>
    </row>
    <row r="333" spans="37:37">
      <c r="AK333" s="156"/>
    </row>
    <row r="334" spans="37:37">
      <c r="AK334" s="156"/>
    </row>
    <row r="335" spans="37:37">
      <c r="AK335" s="156"/>
    </row>
    <row r="336" spans="37:37">
      <c r="AK336" s="156"/>
    </row>
    <row r="337" spans="37:37">
      <c r="AK337" s="156"/>
    </row>
    <row r="338" spans="37:37">
      <c r="AK338" s="156"/>
    </row>
    <row r="339" spans="37:37">
      <c r="AK339" s="156"/>
    </row>
    <row r="340" spans="37:37">
      <c r="AK340" s="156"/>
    </row>
    <row r="341" spans="37:37">
      <c r="AK341" s="156"/>
    </row>
    <row r="342" spans="37:37">
      <c r="AK342" s="156"/>
    </row>
    <row r="343" spans="37:37">
      <c r="AK343" s="156"/>
    </row>
    <row r="344" spans="37:37">
      <c r="AK344" s="156"/>
    </row>
    <row r="345" spans="37:37">
      <c r="AK345" s="156"/>
    </row>
    <row r="346" spans="37:37">
      <c r="AK346" s="156"/>
    </row>
    <row r="347" spans="37:37">
      <c r="AK347" s="156"/>
    </row>
    <row r="348" spans="37:37">
      <c r="AK348" s="156"/>
    </row>
    <row r="349" spans="37:37">
      <c r="AK349" s="156"/>
    </row>
    <row r="350" spans="37:37">
      <c r="AK350" s="156"/>
    </row>
    <row r="351" spans="37:37">
      <c r="AK351" s="156"/>
    </row>
    <row r="352" spans="37:37">
      <c r="AK352" s="156"/>
    </row>
    <row r="353" spans="37:37">
      <c r="AK353" s="156"/>
    </row>
    <row r="354" spans="37:37">
      <c r="AK354" s="156"/>
    </row>
    <row r="355" spans="37:37">
      <c r="AK355" s="156"/>
    </row>
    <row r="356" spans="37:37">
      <c r="AK356" s="156"/>
    </row>
    <row r="357" spans="37:37">
      <c r="AK357" s="156"/>
    </row>
    <row r="358" spans="37:37">
      <c r="AK358" s="156"/>
    </row>
    <row r="359" spans="37:37">
      <c r="AK359" s="156"/>
    </row>
    <row r="360" spans="37:37">
      <c r="AK360" s="156"/>
    </row>
    <row r="361" spans="37:37">
      <c r="AK361" s="156"/>
    </row>
    <row r="362" spans="37:37">
      <c r="AK362" s="156"/>
    </row>
    <row r="363" spans="37:37">
      <c r="AK363" s="156"/>
    </row>
    <row r="364" spans="37:37">
      <c r="AK364" s="156"/>
    </row>
    <row r="365" spans="37:37">
      <c r="AK365" s="156"/>
    </row>
    <row r="366" spans="37:37">
      <c r="AK366" s="156"/>
    </row>
    <row r="367" spans="37:37">
      <c r="AK367" s="156"/>
    </row>
    <row r="368" spans="37:37">
      <c r="AK368" s="156"/>
    </row>
    <row r="369" spans="37:37">
      <c r="AK369" s="156"/>
    </row>
    <row r="370" spans="37:37">
      <c r="AK370" s="156"/>
    </row>
    <row r="371" spans="37:37">
      <c r="AK371" s="156"/>
    </row>
    <row r="372" spans="37:37">
      <c r="AK372" s="156"/>
    </row>
    <row r="373" spans="37:37">
      <c r="AK373" s="156"/>
    </row>
    <row r="374" spans="37:37">
      <c r="AK374" s="156"/>
    </row>
    <row r="375" spans="37:37">
      <c r="AK375" s="156"/>
    </row>
    <row r="376" spans="37:37">
      <c r="AK376" s="156"/>
    </row>
    <row r="377" spans="37:37">
      <c r="AK377" s="156"/>
    </row>
    <row r="378" spans="37:37">
      <c r="AK378" s="156"/>
    </row>
    <row r="379" spans="37:37">
      <c r="AK379" s="156"/>
    </row>
    <row r="380" spans="37:37">
      <c r="AK380" s="156"/>
    </row>
    <row r="381" spans="37:37">
      <c r="AK381" s="156"/>
    </row>
    <row r="382" spans="37:37">
      <c r="AK382" s="156"/>
    </row>
    <row r="383" spans="37:37">
      <c r="AK383" s="156"/>
    </row>
    <row r="384" spans="37:37">
      <c r="AK384" s="156"/>
    </row>
    <row r="385" spans="37:37">
      <c r="AK385" s="156"/>
    </row>
    <row r="386" spans="37:37">
      <c r="AK386" s="156"/>
    </row>
    <row r="387" spans="37:37">
      <c r="AK387" s="156"/>
    </row>
    <row r="388" spans="37:37">
      <c r="AK388" s="156"/>
    </row>
    <row r="389" spans="37:37">
      <c r="AK389" s="156"/>
    </row>
    <row r="390" spans="37:37">
      <c r="AK390" s="156"/>
    </row>
    <row r="391" spans="37:37">
      <c r="AK391" s="156"/>
    </row>
    <row r="392" spans="37:37">
      <c r="AK392" s="156"/>
    </row>
    <row r="393" spans="37:37">
      <c r="AK393" s="156"/>
    </row>
    <row r="394" spans="37:37">
      <c r="AK394" s="156"/>
    </row>
    <row r="395" spans="37:37">
      <c r="AK395" s="156"/>
    </row>
    <row r="396" spans="37:37">
      <c r="AK396" s="156"/>
    </row>
    <row r="397" spans="37:37">
      <c r="AK397" s="156"/>
    </row>
    <row r="398" spans="37:37">
      <c r="AK398" s="156"/>
    </row>
    <row r="399" spans="37:37">
      <c r="AK399" s="156"/>
    </row>
    <row r="400" spans="37:37">
      <c r="AK400" s="156"/>
    </row>
    <row r="401" spans="37:37">
      <c r="AK401" s="156"/>
    </row>
    <row r="402" spans="37:37">
      <c r="AK402" s="156"/>
    </row>
    <row r="403" spans="37:37">
      <c r="AK403" s="156"/>
    </row>
    <row r="404" spans="37:37">
      <c r="AK404" s="156"/>
    </row>
    <row r="405" spans="37:37">
      <c r="AK405" s="156"/>
    </row>
    <row r="406" spans="37:37">
      <c r="AK406" s="156"/>
    </row>
    <row r="407" spans="37:37">
      <c r="AK407" s="156"/>
    </row>
    <row r="408" spans="37:37">
      <c r="AK408" s="156"/>
    </row>
    <row r="409" spans="37:37">
      <c r="AK409" s="156"/>
    </row>
    <row r="410" spans="37:37">
      <c r="AK410" s="156"/>
    </row>
    <row r="411" spans="37:37">
      <c r="AK411" s="156"/>
    </row>
    <row r="412" spans="37:37">
      <c r="AK412" s="156"/>
    </row>
    <row r="413" spans="37:37">
      <c r="AK413" s="156"/>
    </row>
    <row r="414" spans="37:37">
      <c r="AK414" s="156"/>
    </row>
    <row r="415" spans="37:37">
      <c r="AK415" s="156"/>
    </row>
    <row r="416" spans="37:37">
      <c r="AK416" s="156"/>
    </row>
    <row r="417" spans="37:37">
      <c r="AK417" s="156"/>
    </row>
    <row r="418" spans="37:37">
      <c r="AK418" s="156"/>
    </row>
    <row r="419" spans="37:37">
      <c r="AK419" s="156"/>
    </row>
    <row r="420" spans="37:37">
      <c r="AK420" s="156"/>
    </row>
    <row r="421" spans="37:37">
      <c r="AK421" s="156"/>
    </row>
    <row r="422" spans="37:37">
      <c r="AK422" s="156"/>
    </row>
    <row r="423" spans="37:37">
      <c r="AK423" s="156"/>
    </row>
    <row r="424" spans="37:37">
      <c r="AK424" s="156"/>
    </row>
    <row r="425" spans="37:37">
      <c r="AK425" s="156"/>
    </row>
    <row r="426" spans="37:37">
      <c r="AK426" s="156"/>
    </row>
    <row r="427" spans="37:37">
      <c r="AK427" s="156"/>
    </row>
    <row r="428" spans="37:37">
      <c r="AK428" s="156"/>
    </row>
    <row r="429" spans="37:37">
      <c r="AK429" s="156"/>
    </row>
    <row r="430" spans="37:37">
      <c r="AK430" s="156"/>
    </row>
    <row r="431" spans="37:37">
      <c r="AK431" s="156"/>
    </row>
    <row r="432" spans="37:37">
      <c r="AK432" s="156"/>
    </row>
    <row r="433" spans="37:37">
      <c r="AK433" s="156"/>
    </row>
    <row r="434" spans="37:37">
      <c r="AK434" s="156"/>
    </row>
    <row r="435" spans="37:37">
      <c r="AK435" s="156"/>
    </row>
    <row r="436" spans="37:37">
      <c r="AK436" s="156"/>
    </row>
    <row r="437" spans="37:37">
      <c r="AK437" s="156"/>
    </row>
    <row r="438" spans="37:37">
      <c r="AK438" s="156"/>
    </row>
    <row r="439" spans="37:37">
      <c r="AK439" s="156"/>
    </row>
    <row r="440" spans="37:37">
      <c r="AK440" s="156"/>
    </row>
    <row r="441" spans="37:37">
      <c r="AK441" s="156"/>
    </row>
    <row r="442" spans="37:37">
      <c r="AK442" s="156"/>
    </row>
    <row r="443" spans="37:37">
      <c r="AK443" s="156"/>
    </row>
    <row r="444" spans="37:37">
      <c r="AK444" s="156"/>
    </row>
    <row r="445" spans="37:37">
      <c r="AK445" s="156"/>
    </row>
    <row r="446" spans="37:37">
      <c r="AK446" s="156"/>
    </row>
    <row r="447" spans="37:37">
      <c r="AK447" s="156"/>
    </row>
    <row r="448" spans="37:37">
      <c r="AK448" s="156"/>
    </row>
    <row r="449" spans="37:37">
      <c r="AK449" s="156"/>
    </row>
    <row r="450" spans="37:37">
      <c r="AK450" s="156"/>
    </row>
    <row r="451" spans="37:37">
      <c r="AK451" s="156"/>
    </row>
    <row r="452" spans="37:37">
      <c r="AK452" s="156"/>
    </row>
    <row r="453" spans="37:37">
      <c r="AK453" s="156"/>
    </row>
    <row r="454" spans="37:37">
      <c r="AK454" s="156"/>
    </row>
    <row r="455" spans="37:37">
      <c r="AK455" s="156"/>
    </row>
    <row r="456" spans="37:37">
      <c r="AK456" s="156"/>
    </row>
    <row r="457" spans="37:37">
      <c r="AK457" s="156"/>
    </row>
    <row r="458" spans="37:37">
      <c r="AK458" s="156"/>
    </row>
    <row r="459" spans="37:37">
      <c r="AK459" s="156"/>
    </row>
    <row r="460" spans="37:37">
      <c r="AK460" s="156"/>
    </row>
    <row r="461" spans="37:37">
      <c r="AK461" s="156"/>
    </row>
    <row r="462" spans="37:37">
      <c r="AK462" s="156"/>
    </row>
    <row r="463" spans="37:37">
      <c r="AK463" s="156"/>
    </row>
    <row r="464" spans="37:37">
      <c r="AK464" s="156"/>
    </row>
    <row r="465" spans="37:37">
      <c r="AK465" s="156"/>
    </row>
    <row r="466" spans="37:37">
      <c r="AK466" s="156"/>
    </row>
    <row r="467" spans="37:37">
      <c r="AK467" s="156"/>
    </row>
    <row r="468" spans="37:37">
      <c r="AK468" s="156"/>
    </row>
    <row r="469" spans="37:37">
      <c r="AK469" s="156"/>
    </row>
    <row r="470" spans="37:37">
      <c r="AK470" s="156"/>
    </row>
    <row r="471" spans="37:37">
      <c r="AK471" s="156"/>
    </row>
    <row r="472" spans="37:37">
      <c r="AK472" s="156"/>
    </row>
    <row r="473" spans="37:37">
      <c r="AK473" s="156"/>
    </row>
    <row r="474" spans="37:37">
      <c r="AK474" s="156"/>
    </row>
    <row r="475" spans="37:37">
      <c r="AK475" s="156"/>
    </row>
    <row r="476" spans="37:37">
      <c r="AK476" s="156"/>
    </row>
    <row r="477" spans="37:37">
      <c r="AK477" s="156"/>
    </row>
    <row r="478" spans="37:37">
      <c r="AK478" s="156"/>
    </row>
    <row r="479" spans="37:37">
      <c r="AK479" s="156"/>
    </row>
    <row r="480" spans="37:37">
      <c r="AK480" s="156"/>
    </row>
    <row r="481" spans="37:37">
      <c r="AK481" s="156"/>
    </row>
    <row r="482" spans="37:37">
      <c r="AK482" s="156"/>
    </row>
    <row r="483" spans="37:37">
      <c r="AK483" s="156"/>
    </row>
    <row r="484" spans="37:37">
      <c r="AK484" s="156"/>
    </row>
    <row r="485" spans="37:37">
      <c r="AK485" s="156"/>
    </row>
    <row r="486" spans="37:37">
      <c r="AK486" s="156"/>
    </row>
    <row r="487" spans="37:37">
      <c r="AK487" s="156"/>
    </row>
    <row r="488" spans="37:37">
      <c r="AK488" s="156"/>
    </row>
    <row r="489" spans="37:37">
      <c r="AK489" s="156"/>
    </row>
    <row r="490" spans="37:37">
      <c r="AK490" s="156"/>
    </row>
    <row r="491" spans="37:37">
      <c r="AK491" s="156"/>
    </row>
    <row r="492" spans="37:37">
      <c r="AK492" s="156"/>
    </row>
    <row r="493" spans="37:37">
      <c r="AK493" s="156"/>
    </row>
    <row r="494" spans="37:37">
      <c r="AK494" s="156"/>
    </row>
    <row r="495" spans="37:37">
      <c r="AK495" s="156"/>
    </row>
    <row r="496" spans="37:37">
      <c r="AK496" s="156"/>
    </row>
    <row r="497" spans="37:37">
      <c r="AK497" s="156"/>
    </row>
    <row r="498" spans="37:37">
      <c r="AK498" s="156"/>
    </row>
    <row r="499" spans="37:37">
      <c r="AK499" s="156"/>
    </row>
    <row r="500" spans="37:37">
      <c r="AK500" s="156"/>
    </row>
    <row r="501" spans="37:37">
      <c r="AK501" s="156"/>
    </row>
    <row r="502" spans="37:37">
      <c r="AK502" s="156"/>
    </row>
    <row r="503" spans="37:37">
      <c r="AK503" s="156"/>
    </row>
    <row r="504" spans="37:37">
      <c r="AK504" s="156"/>
    </row>
    <row r="505" spans="37:37">
      <c r="AK505" s="156"/>
    </row>
    <row r="506" spans="37:37">
      <c r="AK506" s="156"/>
    </row>
    <row r="507" spans="37:37">
      <c r="AK507" s="156"/>
    </row>
    <row r="508" spans="37:37">
      <c r="AK508" s="156"/>
    </row>
    <row r="509" spans="37:37">
      <c r="AK509" s="156"/>
    </row>
    <row r="510" spans="37:37">
      <c r="AK510" s="156"/>
    </row>
    <row r="511" spans="37:37">
      <c r="AK511" s="156"/>
    </row>
    <row r="512" spans="37:37">
      <c r="AK512" s="156"/>
    </row>
    <row r="513" spans="37:37">
      <c r="AK513" s="156"/>
    </row>
    <row r="514" spans="37:37">
      <c r="AK514" s="156"/>
    </row>
    <row r="515" spans="37:37">
      <c r="AK515" s="156"/>
    </row>
    <row r="516" spans="37:37">
      <c r="AK516" s="156"/>
    </row>
    <row r="517" spans="37:37">
      <c r="AK517" s="156"/>
    </row>
    <row r="518" spans="37:37">
      <c r="AK518" s="156"/>
    </row>
    <row r="519" spans="37:37">
      <c r="AK519" s="156"/>
    </row>
    <row r="520" spans="37:37">
      <c r="AK520" s="156"/>
    </row>
    <row r="521" spans="37:37">
      <c r="AK521" s="156"/>
    </row>
    <row r="522" spans="37:37">
      <c r="AK522" s="156"/>
    </row>
    <row r="523" spans="37:37">
      <c r="AK523" s="156"/>
    </row>
    <row r="524" spans="37:37">
      <c r="AK524" s="156"/>
    </row>
    <row r="525" spans="37:37">
      <c r="AK525" s="156"/>
    </row>
    <row r="526" spans="37:37">
      <c r="AK526" s="156"/>
    </row>
    <row r="527" spans="37:37">
      <c r="AK527" s="156"/>
    </row>
    <row r="528" spans="37:37">
      <c r="AK528" s="156"/>
    </row>
    <row r="529" spans="37:37">
      <c r="AK529" s="156"/>
    </row>
    <row r="530" spans="37:37">
      <c r="AK530" s="156"/>
    </row>
    <row r="531" spans="37:37">
      <c r="AK531" s="156"/>
    </row>
    <row r="532" spans="37:37">
      <c r="AK532" s="156"/>
    </row>
    <row r="533" spans="37:37">
      <c r="AK533" s="156"/>
    </row>
    <row r="534" spans="37:37">
      <c r="AK534" s="156"/>
    </row>
    <row r="535" spans="37:37">
      <c r="AK535" s="156"/>
    </row>
    <row r="536" spans="37:37">
      <c r="AK536" s="156"/>
    </row>
    <row r="537" spans="37:37">
      <c r="AK537" s="156"/>
    </row>
    <row r="538" spans="37:37">
      <c r="AK538" s="156"/>
    </row>
    <row r="539" spans="37:37">
      <c r="AK539" s="156"/>
    </row>
    <row r="540" spans="37:37">
      <c r="AK540" s="156"/>
    </row>
    <row r="541" spans="37:37">
      <c r="AK541" s="156"/>
    </row>
    <row r="542" spans="37:37">
      <c r="AK542" s="156"/>
    </row>
    <row r="543" spans="37:37">
      <c r="AK543" s="156"/>
    </row>
    <row r="544" spans="37:37">
      <c r="AK544" s="156"/>
    </row>
    <row r="545" spans="37:37">
      <c r="AK545" s="156"/>
    </row>
    <row r="546" spans="37:37">
      <c r="AK546" s="156"/>
    </row>
    <row r="547" spans="37:37">
      <c r="AK547" s="156"/>
    </row>
    <row r="548" spans="37:37">
      <c r="AK548" s="156"/>
    </row>
    <row r="549" spans="37:37">
      <c r="AK549" s="156"/>
    </row>
    <row r="550" spans="37:37">
      <c r="AK550" s="156"/>
    </row>
    <row r="551" spans="37:37">
      <c r="AK551" s="156"/>
    </row>
    <row r="552" spans="37:37">
      <c r="AK552" s="156"/>
    </row>
    <row r="553" spans="37:37">
      <c r="AK553" s="156"/>
    </row>
    <row r="554" spans="37:37">
      <c r="AK554" s="156"/>
    </row>
    <row r="555" spans="37:37">
      <c r="AK555" s="156"/>
    </row>
    <row r="556" spans="37:37">
      <c r="AK556" s="156"/>
    </row>
    <row r="557" spans="37:37">
      <c r="AK557" s="156"/>
    </row>
    <row r="558" spans="37:37">
      <c r="AK558" s="156"/>
    </row>
    <row r="559" spans="37:37">
      <c r="AK559" s="156"/>
    </row>
    <row r="560" spans="37:37">
      <c r="AK560" s="156"/>
    </row>
    <row r="561" spans="37:37">
      <c r="AK561" s="156"/>
    </row>
    <row r="562" spans="37:37">
      <c r="AK562" s="156"/>
    </row>
    <row r="563" spans="37:37">
      <c r="AK563" s="156"/>
    </row>
    <row r="564" spans="37:37">
      <c r="AK564" s="156"/>
    </row>
    <row r="565" spans="37:37">
      <c r="AK565" s="156"/>
    </row>
    <row r="566" spans="37:37">
      <c r="AK566" s="156"/>
    </row>
    <row r="567" spans="37:37">
      <c r="AK567" s="156"/>
    </row>
    <row r="568" spans="37:37">
      <c r="AK568" s="156"/>
    </row>
    <row r="569" spans="37:37">
      <c r="AK569" s="156"/>
    </row>
    <row r="570" spans="37:37">
      <c r="AK570" s="156"/>
    </row>
    <row r="571" spans="37:37">
      <c r="AK571" s="156"/>
    </row>
    <row r="572" spans="37:37">
      <c r="AK572" s="156"/>
    </row>
    <row r="573" spans="37:37">
      <c r="AK573" s="156"/>
    </row>
    <row r="574" spans="37:37">
      <c r="AK574" s="156"/>
    </row>
    <row r="575" spans="37:37">
      <c r="AK575" s="156"/>
    </row>
    <row r="576" spans="37:37">
      <c r="AK576" s="156"/>
    </row>
    <row r="577" spans="37:37">
      <c r="AK577" s="156"/>
    </row>
    <row r="578" spans="37:37">
      <c r="AK578" s="156"/>
    </row>
    <row r="579" spans="37:37">
      <c r="AK579" s="156"/>
    </row>
    <row r="580" spans="37:37">
      <c r="AK580" s="156"/>
    </row>
    <row r="581" spans="37:37">
      <c r="AK581" s="156"/>
    </row>
    <row r="582" spans="37:37">
      <c r="AK582" s="156"/>
    </row>
    <row r="583" spans="37:37">
      <c r="AK583" s="156"/>
    </row>
    <row r="584" spans="37:37">
      <c r="AK584" s="156"/>
    </row>
    <row r="585" spans="37:37">
      <c r="AK585" s="156"/>
    </row>
    <row r="586" spans="37:37">
      <c r="AK586" s="156"/>
    </row>
    <row r="587" spans="37:37">
      <c r="AK587" s="156"/>
    </row>
    <row r="588" spans="37:37">
      <c r="AK588" s="156"/>
    </row>
    <row r="589" spans="37:37">
      <c r="AK589" s="156"/>
    </row>
    <row r="590" spans="37:37">
      <c r="AK590" s="156"/>
    </row>
    <row r="591" spans="37:37">
      <c r="AK591" s="156"/>
    </row>
    <row r="592" spans="37:37">
      <c r="AK592" s="156"/>
    </row>
    <row r="593" spans="37:37">
      <c r="AK593" s="156"/>
    </row>
    <row r="594" spans="37:37">
      <c r="AK594" s="156"/>
    </row>
    <row r="595" spans="37:37">
      <c r="AK595" s="156"/>
    </row>
    <row r="596" spans="37:37">
      <c r="AK596" s="156"/>
    </row>
    <row r="597" spans="37:37">
      <c r="AK597" s="156"/>
    </row>
    <row r="598" spans="37:37">
      <c r="AK598" s="156"/>
    </row>
    <row r="599" spans="37:37">
      <c r="AK599" s="156"/>
    </row>
    <row r="600" spans="37:37">
      <c r="AK600" s="156"/>
    </row>
    <row r="601" spans="37:37">
      <c r="AK601" s="156"/>
    </row>
    <row r="602" spans="37:37">
      <c r="AK602" s="156"/>
    </row>
    <row r="603" spans="37:37">
      <c r="AK603" s="156"/>
    </row>
    <row r="604" spans="37:37">
      <c r="AK604" s="156"/>
    </row>
    <row r="605" spans="37:37">
      <c r="AK605" s="156"/>
    </row>
    <row r="606" spans="37:37">
      <c r="AK606" s="156"/>
    </row>
    <row r="607" spans="37:37">
      <c r="AK607" s="156"/>
    </row>
    <row r="608" spans="37:37">
      <c r="AK608" s="156"/>
    </row>
    <row r="609" spans="37:37">
      <c r="AK609" s="156"/>
    </row>
    <row r="610" spans="37:37">
      <c r="AK610" s="156"/>
    </row>
    <row r="611" spans="37:37">
      <c r="AK611" s="156"/>
    </row>
    <row r="612" spans="37:37">
      <c r="AK612" s="156"/>
    </row>
    <row r="613" spans="37:37">
      <c r="AK613" s="156"/>
    </row>
    <row r="614" spans="37:37">
      <c r="AK614" s="156"/>
    </row>
    <row r="615" spans="37:37">
      <c r="AK615" s="156"/>
    </row>
    <row r="616" spans="37:37">
      <c r="AK616" s="156"/>
    </row>
    <row r="617" spans="37:37">
      <c r="AK617" s="156"/>
    </row>
    <row r="618" spans="37:37">
      <c r="AK618" s="156"/>
    </row>
    <row r="619" spans="37:37">
      <c r="AK619" s="156"/>
    </row>
    <row r="620" spans="37:37">
      <c r="AK620" s="156"/>
    </row>
    <row r="621" spans="37:37">
      <c r="AK621" s="156"/>
    </row>
    <row r="622" spans="37:37">
      <c r="AK622" s="156"/>
    </row>
    <row r="623" spans="37:37">
      <c r="AK623" s="156"/>
    </row>
    <row r="624" spans="37:37">
      <c r="AK624" s="156"/>
    </row>
    <row r="625" spans="37:37">
      <c r="AK625" s="156"/>
    </row>
    <row r="626" spans="37:37">
      <c r="AK626" s="156"/>
    </row>
    <row r="627" spans="37:37">
      <c r="AK627" s="156"/>
    </row>
    <row r="628" spans="37:37">
      <c r="AK628" s="156"/>
    </row>
    <row r="629" spans="37:37">
      <c r="AK629" s="156"/>
    </row>
    <row r="630" spans="37:37">
      <c r="AK630" s="156"/>
    </row>
    <row r="631" spans="37:37">
      <c r="AK631" s="156"/>
    </row>
    <row r="632" spans="37:37">
      <c r="AK632" s="156"/>
    </row>
    <row r="633" spans="37:37">
      <c r="AK633" s="156"/>
    </row>
    <row r="634" spans="37:37">
      <c r="AK634" s="156"/>
    </row>
    <row r="635" spans="37:37">
      <c r="AK635" s="156"/>
    </row>
    <row r="636" spans="37:37">
      <c r="AK636" s="156"/>
    </row>
    <row r="637" spans="37:37">
      <c r="AK637" s="156"/>
    </row>
    <row r="638" spans="37:37">
      <c r="AK638" s="156"/>
    </row>
    <row r="639" spans="37:37">
      <c r="AK639" s="156"/>
    </row>
    <row r="640" spans="37:37">
      <c r="AK640" s="156"/>
    </row>
    <row r="641" spans="37:37">
      <c r="AK641" s="156"/>
    </row>
    <row r="642" spans="37:37">
      <c r="AK642" s="156"/>
    </row>
    <row r="643" spans="37:37">
      <c r="AK643" s="156"/>
    </row>
    <row r="644" spans="37:37">
      <c r="AK644" s="156"/>
    </row>
    <row r="645" spans="37:37">
      <c r="AK645" s="156"/>
    </row>
    <row r="646" spans="37:37">
      <c r="AK646" s="156"/>
    </row>
    <row r="647" spans="37:37">
      <c r="AK647" s="156"/>
    </row>
    <row r="648" spans="37:37">
      <c r="AK648" s="156"/>
    </row>
    <row r="649" spans="37:37">
      <c r="AK649" s="156"/>
    </row>
    <row r="650" spans="37:37">
      <c r="AK650" s="156"/>
    </row>
    <row r="651" spans="37:37">
      <c r="AK651" s="156"/>
    </row>
    <row r="652" spans="37:37">
      <c r="AK652" s="156"/>
    </row>
    <row r="653" spans="37:37">
      <c r="AK653" s="156"/>
    </row>
    <row r="654" spans="37:37">
      <c r="AK654" s="156"/>
    </row>
    <row r="655" spans="37:37">
      <c r="AK655" s="156"/>
    </row>
    <row r="656" spans="37:37">
      <c r="AK656" s="156"/>
    </row>
    <row r="657" spans="37:37">
      <c r="AK657" s="156"/>
    </row>
    <row r="658" spans="37:37">
      <c r="AK658" s="156"/>
    </row>
    <row r="659" spans="37:37">
      <c r="AK659" s="156"/>
    </row>
    <row r="660" spans="37:37">
      <c r="AK660" s="156"/>
    </row>
    <row r="661" spans="37:37">
      <c r="AK661" s="156"/>
    </row>
    <row r="662" spans="37:37">
      <c r="AK662" s="156"/>
    </row>
    <row r="663" spans="37:37">
      <c r="AK663" s="156"/>
    </row>
    <row r="664" spans="37:37">
      <c r="AK664" s="156"/>
    </row>
    <row r="665" spans="37:37">
      <c r="AK665" s="156"/>
    </row>
    <row r="666" spans="37:37">
      <c r="AK666" s="156"/>
    </row>
    <row r="667" spans="37:37">
      <c r="AK667" s="156"/>
    </row>
    <row r="668" spans="37:37">
      <c r="AK668" s="156"/>
    </row>
    <row r="669" spans="37:37">
      <c r="AK669" s="156"/>
    </row>
    <row r="670" spans="37:37">
      <c r="AK670" s="156"/>
    </row>
    <row r="671" spans="37:37">
      <c r="AK671" s="156"/>
    </row>
    <row r="672" spans="37:37">
      <c r="AK672" s="156"/>
    </row>
    <row r="673" spans="37:37">
      <c r="AK673" s="156"/>
    </row>
    <row r="674" spans="37:37">
      <c r="AK674" s="156"/>
    </row>
    <row r="675" spans="37:37">
      <c r="AK675" s="156"/>
    </row>
    <row r="676" spans="37:37">
      <c r="AK676" s="156"/>
    </row>
    <row r="677" spans="37:37">
      <c r="AK677" s="156"/>
    </row>
    <row r="678" spans="37:37">
      <c r="AK678" s="156"/>
    </row>
    <row r="679" spans="37:37">
      <c r="AK679" s="156"/>
    </row>
    <row r="680" spans="37:37">
      <c r="AK680" s="156"/>
    </row>
    <row r="681" spans="37:37">
      <c r="AK681" s="156"/>
    </row>
    <row r="682" spans="37:37">
      <c r="AK682" s="156"/>
    </row>
    <row r="683" spans="37:37">
      <c r="AK683" s="156"/>
    </row>
    <row r="684" spans="37:37">
      <c r="AK684" s="156"/>
    </row>
    <row r="685" spans="37:37">
      <c r="AK685" s="156"/>
    </row>
    <row r="686" spans="37:37">
      <c r="AK686" s="156"/>
    </row>
    <row r="687" spans="37:37">
      <c r="AK687" s="156"/>
    </row>
    <row r="688" spans="37:37">
      <c r="AK688" s="156"/>
    </row>
    <row r="689" spans="37:37">
      <c r="AK689" s="156"/>
    </row>
    <row r="690" spans="37:37">
      <c r="AK690" s="156"/>
    </row>
    <row r="691" spans="37:37">
      <c r="AK691" s="156"/>
    </row>
    <row r="692" spans="37:37">
      <c r="AK692" s="156"/>
    </row>
    <row r="693" spans="37:37">
      <c r="AK693" s="156"/>
    </row>
    <row r="694" spans="37:37">
      <c r="AK694" s="156"/>
    </row>
    <row r="695" spans="37:37">
      <c r="AK695" s="156"/>
    </row>
    <row r="696" spans="37:37">
      <c r="AK696" s="156"/>
    </row>
    <row r="697" spans="37:37">
      <c r="AK697" s="156"/>
    </row>
    <row r="698" spans="37:37">
      <c r="AK698" s="156"/>
    </row>
    <row r="699" spans="37:37">
      <c r="AK699" s="156"/>
    </row>
    <row r="700" spans="37:37">
      <c r="AK700" s="156"/>
    </row>
    <row r="701" spans="37:37">
      <c r="AK701" s="156"/>
    </row>
    <row r="702" spans="37:37">
      <c r="AK702" s="156"/>
    </row>
    <row r="703" spans="37:37">
      <c r="AK703" s="156"/>
    </row>
    <row r="704" spans="37:37">
      <c r="AK704" s="156"/>
    </row>
    <row r="705" spans="37:37">
      <c r="AK705" s="156"/>
    </row>
    <row r="706" spans="37:37">
      <c r="AK706" s="156"/>
    </row>
    <row r="707" spans="37:37">
      <c r="AK707" s="156"/>
    </row>
    <row r="708" spans="37:37">
      <c r="AK708" s="156"/>
    </row>
    <row r="709" spans="37:37">
      <c r="AK709" s="156"/>
    </row>
    <row r="710" spans="37:37">
      <c r="AK710" s="156"/>
    </row>
    <row r="711" spans="37:37">
      <c r="AK711" s="156"/>
    </row>
    <row r="712" spans="37:37">
      <c r="AK712" s="156"/>
    </row>
    <row r="713" spans="37:37">
      <c r="AK713" s="156"/>
    </row>
    <row r="714" spans="37:37">
      <c r="AK714" s="156"/>
    </row>
    <row r="715" spans="37:37">
      <c r="AK715" s="156"/>
    </row>
    <row r="716" spans="37:37">
      <c r="AK716" s="156"/>
    </row>
    <row r="717" spans="37:37">
      <c r="AK717" s="156"/>
    </row>
    <row r="718" spans="37:37">
      <c r="AK718" s="156"/>
    </row>
    <row r="719" spans="37:37">
      <c r="AK719" s="156"/>
    </row>
    <row r="720" spans="37:37">
      <c r="AK720" s="156"/>
    </row>
    <row r="721" spans="37:37">
      <c r="AK721" s="156"/>
    </row>
    <row r="722" spans="37:37">
      <c r="AK722" s="156"/>
    </row>
    <row r="723" spans="37:37">
      <c r="AK723" s="156"/>
    </row>
    <row r="724" spans="37:37">
      <c r="AK724" s="156"/>
    </row>
    <row r="725" spans="37:37">
      <c r="AK725" s="156"/>
    </row>
    <row r="726" spans="37:37">
      <c r="AK726" s="156"/>
    </row>
    <row r="727" spans="37:37">
      <c r="AK727" s="156"/>
    </row>
    <row r="728" spans="37:37">
      <c r="AK728" s="156"/>
    </row>
    <row r="729" spans="37:37">
      <c r="AK729" s="156"/>
    </row>
    <row r="730" spans="37:37">
      <c r="AK730" s="156"/>
    </row>
    <row r="731" spans="37:37">
      <c r="AK731" s="156"/>
    </row>
    <row r="732" spans="37:37">
      <c r="AK732" s="156"/>
    </row>
    <row r="733" spans="37:37">
      <c r="AK733" s="156"/>
    </row>
    <row r="734" spans="37:37">
      <c r="AK734" s="156"/>
    </row>
    <row r="735" spans="37:37">
      <c r="AK735" s="156"/>
    </row>
    <row r="736" spans="37:37">
      <c r="AK736" s="156"/>
    </row>
    <row r="737" spans="37:37">
      <c r="AK737" s="156"/>
    </row>
    <row r="738" spans="37:37">
      <c r="AK738" s="156"/>
    </row>
    <row r="739" spans="37:37">
      <c r="AK739" s="156"/>
    </row>
    <row r="740" spans="37:37">
      <c r="AK740" s="156"/>
    </row>
    <row r="741" spans="37:37">
      <c r="AK741" s="156"/>
    </row>
    <row r="742" spans="37:37">
      <c r="AK742" s="156"/>
    </row>
    <row r="743" spans="37:37">
      <c r="AK743" s="156"/>
    </row>
    <row r="744" spans="37:37">
      <c r="AK744" s="156"/>
    </row>
    <row r="745" spans="37:37">
      <c r="AK745" s="156"/>
    </row>
    <row r="746" spans="37:37">
      <c r="AK746" s="156"/>
    </row>
    <row r="747" spans="37:37">
      <c r="AK747" s="156"/>
    </row>
    <row r="748" spans="37:37">
      <c r="AK748" s="156"/>
    </row>
    <row r="749" spans="37:37">
      <c r="AK749" s="156"/>
    </row>
    <row r="750" spans="37:37">
      <c r="AK750" s="156"/>
    </row>
    <row r="751" spans="37:37">
      <c r="AK751" s="156"/>
    </row>
    <row r="752" spans="37:37">
      <c r="AK752" s="156"/>
    </row>
    <row r="753" spans="37:37">
      <c r="AK753" s="156"/>
    </row>
    <row r="754" spans="37:37">
      <c r="AK754" s="156"/>
    </row>
    <row r="755" spans="37:37">
      <c r="AK755" s="156"/>
    </row>
    <row r="756" spans="37:37">
      <c r="AK756" s="156"/>
    </row>
    <row r="757" spans="37:37">
      <c r="AK757" s="156"/>
    </row>
    <row r="758" spans="37:37">
      <c r="AK758" s="156"/>
    </row>
    <row r="759" spans="37:37">
      <c r="AK759" s="156"/>
    </row>
    <row r="760" spans="37:37">
      <c r="AK760" s="156"/>
    </row>
    <row r="761" spans="37:37">
      <c r="AK761" s="156"/>
    </row>
    <row r="762" spans="37:37">
      <c r="AK762" s="156"/>
    </row>
    <row r="763" spans="37:37">
      <c r="AK763" s="156"/>
    </row>
    <row r="764" spans="37:37">
      <c r="AK764" s="156"/>
    </row>
    <row r="765" spans="37:37">
      <c r="AK765" s="156"/>
    </row>
    <row r="766" spans="37:37">
      <c r="AK766" s="156"/>
    </row>
    <row r="767" spans="37:37">
      <c r="AK767" s="156"/>
    </row>
    <row r="768" spans="37:37">
      <c r="AK768" s="156"/>
    </row>
    <row r="769" spans="37:37">
      <c r="AK769" s="156"/>
    </row>
    <row r="770" spans="37:37">
      <c r="AK770" s="156"/>
    </row>
    <row r="771" spans="37:37">
      <c r="AK771" s="156"/>
    </row>
    <row r="772" spans="37:37">
      <c r="AK772" s="156"/>
    </row>
    <row r="773" spans="37:37">
      <c r="AK773" s="156"/>
    </row>
    <row r="774" spans="37:37">
      <c r="AK774" s="156"/>
    </row>
    <row r="775" spans="37:37">
      <c r="AK775" s="156"/>
    </row>
    <row r="776" spans="37:37">
      <c r="AK776" s="156"/>
    </row>
    <row r="777" spans="37:37">
      <c r="AK777" s="156"/>
    </row>
    <row r="778" spans="37:37">
      <c r="AK778" s="156"/>
    </row>
    <row r="779" spans="37:37">
      <c r="AK779" s="156"/>
    </row>
    <row r="780" spans="37:37">
      <c r="AK780" s="156"/>
    </row>
    <row r="781" spans="37:37">
      <c r="AK781" s="156"/>
    </row>
    <row r="782" spans="37:37">
      <c r="AK782" s="156"/>
    </row>
    <row r="783" spans="37:37">
      <c r="AK783" s="156"/>
    </row>
    <row r="784" spans="37:37">
      <c r="AK784" s="156"/>
    </row>
    <row r="785" spans="37:37">
      <c r="AK785" s="156"/>
    </row>
    <row r="786" spans="37:37">
      <c r="AK786" s="156"/>
    </row>
    <row r="787" spans="37:37">
      <c r="AK787" s="156"/>
    </row>
    <row r="788" spans="37:37">
      <c r="AK788" s="156"/>
    </row>
    <row r="789" spans="37:37">
      <c r="AK789" s="156"/>
    </row>
    <row r="790" spans="37:37">
      <c r="AK790" s="156"/>
    </row>
    <row r="791" spans="37:37">
      <c r="AK791" s="156"/>
    </row>
    <row r="792" spans="37:37">
      <c r="AK792" s="156"/>
    </row>
    <row r="793" spans="37:37">
      <c r="AK793" s="156"/>
    </row>
    <row r="794" spans="37:37">
      <c r="AK794" s="156"/>
    </row>
    <row r="795" spans="37:37">
      <c r="AK795" s="156"/>
    </row>
    <row r="796" spans="37:37">
      <c r="AK796" s="156"/>
    </row>
    <row r="797" spans="37:37">
      <c r="AK797" s="156"/>
    </row>
    <row r="798" spans="37:37">
      <c r="AK798" s="156"/>
    </row>
    <row r="799" spans="37:37">
      <c r="AK799" s="156"/>
    </row>
    <row r="800" spans="37:37">
      <c r="AK800" s="156"/>
    </row>
    <row r="801" spans="37:37">
      <c r="AK801" s="156"/>
    </row>
    <row r="802" spans="37:37">
      <c r="AK802" s="156"/>
    </row>
    <row r="803" spans="37:37">
      <c r="AK803" s="156"/>
    </row>
    <row r="804" spans="37:37">
      <c r="AK804" s="156"/>
    </row>
    <row r="805" spans="37:37">
      <c r="AK805" s="156"/>
    </row>
    <row r="806" spans="37:37">
      <c r="AK806" s="156"/>
    </row>
    <row r="807" spans="37:37">
      <c r="AK807" s="156"/>
    </row>
    <row r="808" spans="37:37">
      <c r="AK808" s="156"/>
    </row>
    <row r="809" spans="37:37">
      <c r="AK809" s="156"/>
    </row>
    <row r="810" spans="37:37">
      <c r="AK810" s="156"/>
    </row>
    <row r="811" spans="37:37">
      <c r="AK811" s="156"/>
    </row>
    <row r="812" spans="37:37">
      <c r="AK812" s="156"/>
    </row>
    <row r="813" spans="37:37">
      <c r="AK813" s="156"/>
    </row>
    <row r="814" spans="37:37">
      <c r="AK814" s="156"/>
    </row>
    <row r="815" spans="37:37">
      <c r="AK815" s="156"/>
    </row>
    <row r="816" spans="37:37">
      <c r="AK816" s="156"/>
    </row>
    <row r="817" spans="37:37">
      <c r="AK817" s="156"/>
    </row>
    <row r="818" spans="37:37">
      <c r="AK818" s="156"/>
    </row>
    <row r="819" spans="37:37">
      <c r="AK819" s="156"/>
    </row>
    <row r="820" spans="37:37">
      <c r="AK820" s="156"/>
    </row>
    <row r="821" spans="37:37">
      <c r="AK821" s="156"/>
    </row>
    <row r="822" spans="37:37">
      <c r="AK822" s="156"/>
    </row>
    <row r="823" spans="37:37">
      <c r="AK823" s="156"/>
    </row>
    <row r="824" spans="37:37">
      <c r="AK824" s="156"/>
    </row>
    <row r="825" spans="37:37">
      <c r="AK825" s="156"/>
    </row>
    <row r="826" spans="37:37">
      <c r="AK826" s="156"/>
    </row>
    <row r="827" spans="37:37">
      <c r="AK827" s="156"/>
    </row>
    <row r="828" spans="37:37">
      <c r="AK828" s="156"/>
    </row>
    <row r="829" spans="37:37">
      <c r="AK829" s="156"/>
    </row>
    <row r="830" spans="37:37">
      <c r="AK830" s="156"/>
    </row>
    <row r="831" spans="37:37">
      <c r="AK831" s="156"/>
    </row>
    <row r="832" spans="37:37">
      <c r="AK832" s="156"/>
    </row>
    <row r="833" spans="37:37">
      <c r="AK833" s="156"/>
    </row>
    <row r="834" spans="37:37">
      <c r="AK834" s="156"/>
    </row>
    <row r="835" spans="37:37">
      <c r="AK835" s="156"/>
    </row>
    <row r="836" spans="37:37">
      <c r="AK836" s="156"/>
    </row>
    <row r="837" spans="37:37">
      <c r="AK837" s="156"/>
    </row>
    <row r="838" spans="37:37">
      <c r="AK838" s="156"/>
    </row>
    <row r="839" spans="37:37">
      <c r="AK839" s="156"/>
    </row>
    <row r="840" spans="37:37">
      <c r="AK840" s="156"/>
    </row>
    <row r="841" spans="37:37">
      <c r="AK841" s="156"/>
    </row>
    <row r="842" spans="37:37">
      <c r="AK842" s="156"/>
    </row>
    <row r="843" spans="37:37">
      <c r="AK843" s="156"/>
    </row>
    <row r="844" spans="37:37">
      <c r="AK844" s="156"/>
    </row>
    <row r="845" spans="37:37">
      <c r="AK845" s="156"/>
    </row>
    <row r="846" spans="37:37">
      <c r="AK846" s="156"/>
    </row>
    <row r="847" spans="37:37">
      <c r="AK847" s="156"/>
    </row>
    <row r="848" spans="37:37">
      <c r="AK848" s="156"/>
    </row>
    <row r="849" spans="37:37">
      <c r="AK849" s="156"/>
    </row>
    <row r="850" spans="37:37">
      <c r="AK850" s="156"/>
    </row>
    <row r="851" spans="37:37">
      <c r="AK851" s="156"/>
    </row>
    <row r="852" spans="37:37">
      <c r="AK852" s="156"/>
    </row>
    <row r="853" spans="37:37">
      <c r="AK853" s="156"/>
    </row>
    <row r="854" spans="37:37">
      <c r="AK854" s="156"/>
    </row>
    <row r="855" spans="37:37">
      <c r="AK855" s="156"/>
    </row>
    <row r="856" spans="37:37">
      <c r="AK856" s="156"/>
    </row>
    <row r="857" spans="37:37">
      <c r="AK857" s="156"/>
    </row>
    <row r="858" spans="37:37">
      <c r="AK858" s="156"/>
    </row>
    <row r="859" spans="37:37">
      <c r="AK859" s="156"/>
    </row>
    <row r="860" spans="37:37">
      <c r="AK860" s="156"/>
    </row>
    <row r="861" spans="37:37">
      <c r="AK861" s="156"/>
    </row>
    <row r="862" spans="37:37">
      <c r="AK862" s="156"/>
    </row>
    <row r="863" spans="37:37">
      <c r="AK863" s="156"/>
    </row>
    <row r="864" spans="37:37">
      <c r="AK864" s="156"/>
    </row>
    <row r="865" spans="37:37">
      <c r="AK865" s="156"/>
    </row>
    <row r="866" spans="37:37">
      <c r="AK866" s="156"/>
    </row>
    <row r="867" spans="37:37">
      <c r="AK867" s="156"/>
    </row>
    <row r="868" spans="37:37">
      <c r="AK868" s="156"/>
    </row>
    <row r="869" spans="37:37">
      <c r="AK869" s="156"/>
    </row>
    <row r="870" spans="37:37">
      <c r="AK870" s="156"/>
    </row>
    <row r="871" spans="37:37">
      <c r="AK871" s="156"/>
    </row>
    <row r="872" spans="37:37">
      <c r="AK872" s="156"/>
    </row>
    <row r="873" spans="37:37">
      <c r="AK873" s="156"/>
    </row>
    <row r="874" spans="37:37">
      <c r="AK874" s="156"/>
    </row>
    <row r="875" spans="37:37">
      <c r="AK875" s="156"/>
    </row>
    <row r="876" spans="37:37">
      <c r="AK876" s="156"/>
    </row>
    <row r="877" spans="37:37">
      <c r="AK877" s="156"/>
    </row>
    <row r="878" spans="37:37">
      <c r="AK878" s="156"/>
    </row>
    <row r="879" spans="37:37">
      <c r="AK879" s="156"/>
    </row>
    <row r="880" spans="37:37">
      <c r="AK880" s="156"/>
    </row>
    <row r="881" spans="37:37">
      <c r="AK881" s="156"/>
    </row>
    <row r="882" spans="37:37">
      <c r="AK882" s="156"/>
    </row>
    <row r="883" spans="37:37">
      <c r="AK883" s="156"/>
    </row>
    <row r="884" spans="37:37">
      <c r="AK884" s="156"/>
    </row>
    <row r="885" spans="37:37">
      <c r="AK885" s="156"/>
    </row>
    <row r="886" spans="37:37">
      <c r="AK886" s="156"/>
    </row>
    <row r="887" spans="37:37">
      <c r="AK887" s="156"/>
    </row>
    <row r="888" spans="37:37">
      <c r="AK888" s="156"/>
    </row>
    <row r="889" spans="37:37">
      <c r="AK889" s="156"/>
    </row>
    <row r="890" spans="37:37">
      <c r="AK890" s="156"/>
    </row>
    <row r="891" spans="37:37">
      <c r="AK891" s="156"/>
    </row>
    <row r="892" spans="37:37">
      <c r="AK892" s="156"/>
    </row>
    <row r="893" spans="37:37">
      <c r="AK893" s="156"/>
    </row>
    <row r="894" spans="37:37">
      <c r="AK894" s="156"/>
    </row>
    <row r="895" spans="37:37">
      <c r="AK895" s="156"/>
    </row>
    <row r="896" spans="37:37">
      <c r="AK896" s="156"/>
    </row>
    <row r="897" spans="37:37">
      <c r="AK897" s="156"/>
    </row>
    <row r="898" spans="37:37">
      <c r="AK898" s="156"/>
    </row>
    <row r="899" spans="37:37">
      <c r="AK899" s="156"/>
    </row>
    <row r="900" spans="37:37">
      <c r="AK900" s="156"/>
    </row>
    <row r="901" spans="37:37">
      <c r="AK901" s="156"/>
    </row>
    <row r="902" spans="37:37">
      <c r="AK902" s="156"/>
    </row>
    <row r="903" spans="37:37">
      <c r="AK903" s="156"/>
    </row>
    <row r="904" spans="37:37">
      <c r="AK904" s="156"/>
    </row>
    <row r="905" spans="37:37">
      <c r="AK905" s="156"/>
    </row>
    <row r="906" spans="37:37">
      <c r="AK906" s="156"/>
    </row>
    <row r="907" spans="37:37">
      <c r="AK907" s="156"/>
    </row>
    <row r="908" spans="37:37">
      <c r="AK908" s="156"/>
    </row>
    <row r="909" spans="37:37">
      <c r="AK909" s="156"/>
    </row>
    <row r="910" spans="37:37">
      <c r="AK910" s="156"/>
    </row>
    <row r="911" spans="37:37">
      <c r="AK911" s="156"/>
    </row>
    <row r="912" spans="37:37">
      <c r="AK912" s="156"/>
    </row>
    <row r="913" spans="37:37">
      <c r="AK913" s="156"/>
    </row>
    <row r="914" spans="37:37">
      <c r="AK914" s="156"/>
    </row>
    <row r="915" spans="37:37">
      <c r="AK915" s="156"/>
    </row>
    <row r="916" spans="37:37">
      <c r="AK916" s="156"/>
    </row>
    <row r="917" spans="37:37">
      <c r="AK917" s="156"/>
    </row>
    <row r="918" spans="37:37">
      <c r="AK918" s="156"/>
    </row>
    <row r="919" spans="37:37">
      <c r="AK919" s="156"/>
    </row>
    <row r="920" spans="37:37">
      <c r="AK920" s="156"/>
    </row>
    <row r="921" spans="37:37">
      <c r="AK921" s="156"/>
    </row>
    <row r="922" spans="37:37">
      <c r="AK922" s="156"/>
    </row>
    <row r="923" spans="37:37">
      <c r="AK923" s="156"/>
    </row>
    <row r="924" spans="37:37">
      <c r="AK924" s="156"/>
    </row>
    <row r="925" spans="37:37">
      <c r="AK925" s="156"/>
    </row>
    <row r="926" spans="37:37">
      <c r="AK926" s="156"/>
    </row>
    <row r="927" spans="37:37">
      <c r="AK927" s="156"/>
    </row>
    <row r="928" spans="37:37">
      <c r="AK928" s="156"/>
    </row>
    <row r="929" spans="37:37">
      <c r="AK929" s="156"/>
    </row>
    <row r="930" spans="37:37">
      <c r="AK930" s="156"/>
    </row>
    <row r="931" spans="37:37">
      <c r="AK931" s="156"/>
    </row>
    <row r="932" spans="37:37">
      <c r="AK932" s="156"/>
    </row>
    <row r="933" spans="37:37">
      <c r="AK933" s="156"/>
    </row>
    <row r="934" spans="37:37">
      <c r="AK934" s="156"/>
    </row>
    <row r="935" spans="37:37">
      <c r="AK935" s="156"/>
    </row>
    <row r="936" spans="37:37">
      <c r="AK936" s="156"/>
    </row>
    <row r="937" spans="37:37">
      <c r="AK937" s="156"/>
    </row>
    <row r="938" spans="37:37">
      <c r="AK938" s="156"/>
    </row>
    <row r="939" spans="37:37">
      <c r="AK939" s="156"/>
    </row>
    <row r="940" spans="37:37">
      <c r="AK940" s="156"/>
    </row>
    <row r="941" spans="37:37">
      <c r="AK941" s="156"/>
    </row>
    <row r="942" spans="37:37">
      <c r="AK942" s="156"/>
    </row>
    <row r="943" spans="37:37">
      <c r="AK943" s="156"/>
    </row>
    <row r="944" spans="37:37">
      <c r="AK944" s="156"/>
    </row>
    <row r="945" spans="37:37">
      <c r="AK945" s="156"/>
    </row>
    <row r="946" spans="37:37">
      <c r="AK946" s="156"/>
    </row>
    <row r="947" spans="37:37">
      <c r="AK947" s="156"/>
    </row>
    <row r="948" spans="37:37">
      <c r="AK948" s="156"/>
    </row>
    <row r="949" spans="37:37">
      <c r="AK949" s="156"/>
    </row>
    <row r="950" spans="37:37">
      <c r="AK950" s="156"/>
    </row>
    <row r="951" spans="37:37">
      <c r="AK951" s="156"/>
    </row>
    <row r="952" spans="37:37">
      <c r="AK952" s="156"/>
    </row>
    <row r="953" spans="37:37">
      <c r="AK953" s="156"/>
    </row>
    <row r="954" spans="37:37">
      <c r="AK954" s="156"/>
    </row>
    <row r="955" spans="37:37">
      <c r="AK955" s="156"/>
    </row>
    <row r="956" spans="37:37">
      <c r="AK956" s="156"/>
    </row>
    <row r="957" spans="37:37">
      <c r="AK957" s="156"/>
    </row>
    <row r="958" spans="37:37">
      <c r="AK958" s="156"/>
    </row>
    <row r="959" spans="37:37">
      <c r="AK959" s="156"/>
    </row>
    <row r="960" spans="37:37">
      <c r="AK960" s="156"/>
    </row>
    <row r="961" spans="37:37">
      <c r="AK961" s="156"/>
    </row>
    <row r="962" spans="37:37">
      <c r="AK962" s="156"/>
    </row>
    <row r="963" spans="37:37">
      <c r="AK963" s="156"/>
    </row>
    <row r="964" spans="37:37">
      <c r="AK964" s="156"/>
    </row>
    <row r="965" spans="37:37">
      <c r="AK965" s="156"/>
    </row>
    <row r="966" spans="37:37">
      <c r="AK966" s="156"/>
    </row>
    <row r="967" spans="37:37">
      <c r="AK967" s="156"/>
    </row>
    <row r="968" spans="37:37">
      <c r="AK968" s="156"/>
    </row>
    <row r="969" spans="37:37">
      <c r="AK969" s="156"/>
    </row>
    <row r="970" spans="37:37">
      <c r="AK970" s="156"/>
    </row>
    <row r="971" spans="37:37">
      <c r="AK971" s="156"/>
    </row>
    <row r="972" spans="37:37">
      <c r="AK972" s="156"/>
    </row>
    <row r="973" spans="37:37">
      <c r="AK973" s="156"/>
    </row>
    <row r="974" spans="37:37">
      <c r="AK974" s="156"/>
    </row>
    <row r="975" spans="37:37">
      <c r="AK975" s="156"/>
    </row>
    <row r="976" spans="37:37">
      <c r="AK976" s="156"/>
    </row>
    <row r="977" spans="37:37">
      <c r="AK977" s="156"/>
    </row>
    <row r="978" spans="37:37">
      <c r="AK978" s="156"/>
    </row>
    <row r="979" spans="37:37">
      <c r="AK979" s="156"/>
    </row>
    <row r="980" spans="37:37">
      <c r="AK980" s="156"/>
    </row>
    <row r="981" spans="37:37">
      <c r="AK981" s="156"/>
    </row>
    <row r="982" spans="37:37">
      <c r="AK982" s="156"/>
    </row>
    <row r="983" spans="37:37">
      <c r="AK983" s="156"/>
    </row>
    <row r="984" spans="37:37">
      <c r="AK984" s="156"/>
    </row>
    <row r="985" spans="37:37">
      <c r="AK985" s="156"/>
    </row>
    <row r="986" spans="37:37">
      <c r="AK986" s="156"/>
    </row>
    <row r="987" spans="37:37">
      <c r="AK987" s="156"/>
    </row>
    <row r="988" spans="37:37">
      <c r="AK988" s="156"/>
    </row>
    <row r="989" spans="37:37">
      <c r="AK989" s="156"/>
    </row>
    <row r="990" spans="37:37">
      <c r="AK990" s="156"/>
    </row>
    <row r="991" spans="37:37">
      <c r="AK991" s="156"/>
    </row>
    <row r="992" spans="37:37">
      <c r="AK992" s="156"/>
    </row>
    <row r="993" spans="37:37">
      <c r="AK993" s="156"/>
    </row>
    <row r="994" spans="37:37">
      <c r="AK994" s="156"/>
    </row>
    <row r="995" spans="37:37">
      <c r="AK995" s="156"/>
    </row>
    <row r="996" spans="37:37">
      <c r="AK996" s="156"/>
    </row>
    <row r="997" spans="37:37">
      <c r="AK997" s="156"/>
    </row>
    <row r="998" spans="37:37">
      <c r="AK998" s="156"/>
    </row>
    <row r="999" spans="37:37">
      <c r="AK999" s="156"/>
    </row>
    <row r="1000" spans="37:37">
      <c r="AK1000" s="156"/>
    </row>
    <row r="1001" spans="37:37">
      <c r="AK1001" s="156"/>
    </row>
    <row r="1002" spans="37:37">
      <c r="AK1002" s="156"/>
    </row>
    <row r="1003" spans="37:37">
      <c r="AK1003" s="156"/>
    </row>
    <row r="1004" spans="37:37">
      <c r="AK1004" s="156"/>
    </row>
    <row r="1005" spans="37:37">
      <c r="AK1005" s="156"/>
    </row>
    <row r="1006" spans="37:37">
      <c r="AK1006" s="156"/>
    </row>
    <row r="1007" spans="37:37">
      <c r="AK1007" s="156"/>
    </row>
    <row r="1008" spans="37:37">
      <c r="AK1008" s="156"/>
    </row>
    <row r="1009" spans="37:37">
      <c r="AK1009" s="156"/>
    </row>
    <row r="1010" spans="37:37">
      <c r="AK1010" s="156"/>
    </row>
    <row r="1011" spans="37:37">
      <c r="AK1011" s="156"/>
    </row>
    <row r="1012" spans="37:37">
      <c r="AK1012" s="156"/>
    </row>
    <row r="1013" spans="37:37">
      <c r="AK1013" s="156"/>
    </row>
    <row r="1014" spans="37:37">
      <c r="AK1014" s="156"/>
    </row>
    <row r="1015" spans="37:37">
      <c r="AK1015" s="156"/>
    </row>
    <row r="1016" spans="37:37">
      <c r="AK1016" s="156"/>
    </row>
    <row r="1017" spans="37:37">
      <c r="AK1017" s="156"/>
    </row>
    <row r="1018" spans="37:37">
      <c r="AK1018" s="156"/>
    </row>
    <row r="1019" spans="37:37">
      <c r="AK1019" s="156"/>
    </row>
    <row r="1020" spans="37:37">
      <c r="AK1020" s="156"/>
    </row>
    <row r="1021" spans="37:37">
      <c r="AK1021" s="156"/>
    </row>
    <row r="1022" spans="37:37">
      <c r="AK1022" s="156"/>
    </row>
    <row r="1023" spans="37:37">
      <c r="AK1023" s="156"/>
    </row>
    <row r="1024" spans="37:37">
      <c r="AK1024" s="156"/>
    </row>
    <row r="1025" spans="37:37">
      <c r="AK1025" s="156"/>
    </row>
    <row r="1026" spans="37:37">
      <c r="AK1026" s="156"/>
    </row>
    <row r="1027" spans="37:37">
      <c r="AK1027" s="156"/>
    </row>
    <row r="1028" spans="37:37">
      <c r="AK1028" s="156"/>
    </row>
    <row r="1029" spans="37:37">
      <c r="AK1029" s="156"/>
    </row>
    <row r="1030" spans="37:37">
      <c r="AK1030" s="156"/>
    </row>
    <row r="1031" spans="37:37">
      <c r="AK1031" s="156"/>
    </row>
    <row r="1032" spans="37:37">
      <c r="AK1032" s="156"/>
    </row>
    <row r="1033" spans="37:37">
      <c r="AK1033" s="156"/>
    </row>
    <row r="1034" spans="37:37">
      <c r="AK1034" s="156"/>
    </row>
    <row r="1035" spans="37:37">
      <c r="AK1035" s="156"/>
    </row>
    <row r="1036" spans="37:37">
      <c r="AK1036" s="156"/>
    </row>
    <row r="1037" spans="37:37">
      <c r="AK1037" s="156"/>
    </row>
    <row r="1038" spans="37:37">
      <c r="AK1038" s="156"/>
    </row>
    <row r="1039" spans="37:37">
      <c r="AK1039" s="156"/>
    </row>
    <row r="1040" spans="37:37">
      <c r="AK1040" s="156"/>
    </row>
    <row r="1041" spans="37:37">
      <c r="AK1041" s="156"/>
    </row>
    <row r="1042" spans="37:37">
      <c r="AK1042" s="156"/>
    </row>
    <row r="1043" spans="37:37">
      <c r="AK1043" s="156"/>
    </row>
    <row r="1044" spans="37:37">
      <c r="AK1044" s="156"/>
    </row>
    <row r="1045" spans="37:37">
      <c r="AK1045" s="156"/>
    </row>
    <row r="1046" spans="37:37">
      <c r="AK1046" s="156"/>
    </row>
    <row r="1047" spans="37:37">
      <c r="AK1047" s="156"/>
    </row>
    <row r="1048" spans="37:37">
      <c r="AK1048" s="156"/>
    </row>
    <row r="1049" spans="37:37">
      <c r="AK1049" s="156"/>
    </row>
    <row r="1050" spans="37:37">
      <c r="AK1050" s="156"/>
    </row>
    <row r="1051" spans="37:37">
      <c r="AK1051" s="156"/>
    </row>
    <row r="1052" spans="37:37">
      <c r="AK1052" s="156"/>
    </row>
    <row r="1053" spans="37:37">
      <c r="AK1053" s="156"/>
    </row>
    <row r="1054" spans="37:37">
      <c r="AK1054" s="156"/>
    </row>
    <row r="1055" spans="37:37">
      <c r="AK1055" s="156"/>
    </row>
    <row r="1056" spans="37:37">
      <c r="AK1056" s="156"/>
    </row>
    <row r="1057" spans="37:37">
      <c r="AK1057" s="156"/>
    </row>
    <row r="1058" spans="37:37">
      <c r="AK1058" s="156"/>
    </row>
    <row r="1059" spans="37:37">
      <c r="AK1059" s="156"/>
    </row>
    <row r="1060" spans="37:37">
      <c r="AK1060" s="156"/>
    </row>
    <row r="1061" spans="37:37">
      <c r="AK1061" s="156"/>
    </row>
    <row r="1062" spans="37:37">
      <c r="AK1062" s="156"/>
    </row>
    <row r="1063" spans="37:37">
      <c r="AK1063" s="156"/>
    </row>
    <row r="1064" spans="37:37">
      <c r="AK1064" s="156"/>
    </row>
    <row r="1065" spans="37:37">
      <c r="AK1065" s="156"/>
    </row>
    <row r="1066" spans="37:37">
      <c r="AK1066" s="156"/>
    </row>
    <row r="1067" spans="37:37">
      <c r="AK1067" s="156"/>
    </row>
    <row r="1068" spans="37:37">
      <c r="AK1068" s="156"/>
    </row>
    <row r="1069" spans="37:37">
      <c r="AK1069" s="156"/>
    </row>
    <row r="1070" spans="37:37">
      <c r="AK1070" s="156"/>
    </row>
    <row r="1071" spans="37:37">
      <c r="AK1071" s="156"/>
    </row>
    <row r="1072" spans="37:37">
      <c r="AK1072" s="156"/>
    </row>
    <row r="1073" spans="37:37">
      <c r="AK1073" s="156"/>
    </row>
    <row r="1074" spans="37:37">
      <c r="AK1074" s="156"/>
    </row>
    <row r="1075" spans="37:37">
      <c r="AK1075" s="156"/>
    </row>
    <row r="1076" spans="37:37">
      <c r="AK1076" s="156"/>
    </row>
    <row r="1077" spans="37:37">
      <c r="AK1077" s="156"/>
    </row>
    <row r="1078" spans="37:37">
      <c r="AK1078" s="156"/>
    </row>
    <row r="1079" spans="37:37">
      <c r="AK1079" s="156"/>
    </row>
    <row r="1080" spans="37:37">
      <c r="AK1080" s="156"/>
    </row>
    <row r="1081" spans="37:37">
      <c r="AK1081" s="156"/>
    </row>
    <row r="1082" spans="37:37">
      <c r="AK1082" s="156"/>
    </row>
    <row r="1083" spans="37:37">
      <c r="AK1083" s="156"/>
    </row>
    <row r="1084" spans="37:37">
      <c r="AK1084" s="156"/>
    </row>
    <row r="1085" spans="37:37">
      <c r="AK1085" s="156"/>
    </row>
    <row r="1086" spans="37:37">
      <c r="AK1086" s="156"/>
    </row>
    <row r="1087" spans="37:37">
      <c r="AK1087" s="156"/>
    </row>
    <row r="1088" spans="37:37">
      <c r="AK1088" s="156"/>
    </row>
    <row r="1089" spans="37:37">
      <c r="AK1089" s="156"/>
    </row>
    <row r="1090" spans="37:37">
      <c r="AK1090" s="156"/>
    </row>
    <row r="1091" spans="37:37">
      <c r="AK1091" s="156"/>
    </row>
    <row r="1092" spans="37:37">
      <c r="AK1092" s="156"/>
    </row>
    <row r="1093" spans="37:37">
      <c r="AK1093" s="156"/>
    </row>
    <row r="1094" spans="37:37">
      <c r="AK1094" s="156"/>
    </row>
    <row r="1095" spans="37:37">
      <c r="AK1095" s="156"/>
    </row>
    <row r="1096" spans="37:37">
      <c r="AK1096" s="156"/>
    </row>
    <row r="1097" spans="37:37">
      <c r="AK1097" s="156"/>
    </row>
    <row r="1098" spans="37:37">
      <c r="AK1098" s="156"/>
    </row>
    <row r="1099" spans="37:37">
      <c r="AK1099" s="156"/>
    </row>
    <row r="1100" spans="37:37">
      <c r="AK1100" s="156"/>
    </row>
    <row r="1101" spans="37:37">
      <c r="AK1101" s="156"/>
    </row>
    <row r="1102" spans="37:37">
      <c r="AK1102" s="156"/>
    </row>
    <row r="1103" spans="37:37">
      <c r="AK1103" s="156"/>
    </row>
    <row r="1104" spans="37:37">
      <c r="AK1104" s="156"/>
    </row>
    <row r="1105" spans="37:37">
      <c r="AK1105" s="156"/>
    </row>
    <row r="1106" spans="37:37">
      <c r="AK1106" s="156"/>
    </row>
    <row r="1107" spans="37:37">
      <c r="AK1107" s="156"/>
    </row>
    <row r="1108" spans="37:37">
      <c r="AK1108" s="156"/>
    </row>
    <row r="1109" spans="37:37">
      <c r="AK1109" s="156"/>
    </row>
    <row r="1110" spans="37:37">
      <c r="AK1110" s="156"/>
    </row>
    <row r="1111" spans="37:37">
      <c r="AK1111" s="156"/>
    </row>
    <row r="1112" spans="37:37">
      <c r="AK1112" s="156"/>
    </row>
    <row r="1113" spans="37:37">
      <c r="AK1113" s="156"/>
    </row>
    <row r="1114" spans="37:37">
      <c r="AK1114" s="156"/>
    </row>
    <row r="1115" spans="37:37">
      <c r="AK1115" s="156"/>
    </row>
    <row r="1116" spans="37:37">
      <c r="AK1116" s="156"/>
    </row>
    <row r="1117" spans="37:37">
      <c r="AK1117" s="156"/>
    </row>
    <row r="1118" spans="37:37">
      <c r="AK1118" s="156"/>
    </row>
    <row r="1119" spans="37:37">
      <c r="AK1119" s="156"/>
    </row>
    <row r="1120" spans="37:37">
      <c r="AK1120" s="156"/>
    </row>
    <row r="1121" spans="37:37">
      <c r="AK1121" s="156"/>
    </row>
    <row r="1122" spans="37:37">
      <c r="AK1122" s="156"/>
    </row>
    <row r="1123" spans="37:37">
      <c r="AK1123" s="156"/>
    </row>
    <row r="1124" spans="37:37">
      <c r="AK1124" s="156"/>
    </row>
    <row r="1125" spans="37:37">
      <c r="AK1125" s="156"/>
    </row>
    <row r="1126" spans="37:37">
      <c r="AK1126" s="156"/>
    </row>
    <row r="1127" spans="37:37">
      <c r="AK1127" s="156"/>
    </row>
    <row r="1128" spans="37:37">
      <c r="AK1128" s="156"/>
    </row>
    <row r="1129" spans="37:37">
      <c r="AK1129" s="156"/>
    </row>
    <row r="1130" spans="37:37">
      <c r="AK1130" s="156"/>
    </row>
    <row r="1131" spans="37:37">
      <c r="AK1131" s="156"/>
    </row>
    <row r="1132" spans="37:37">
      <c r="AK1132" s="156"/>
    </row>
    <row r="1133" spans="37:37">
      <c r="AK1133" s="156"/>
    </row>
    <row r="1134" spans="37:37">
      <c r="AK1134" s="156"/>
    </row>
    <row r="1135" spans="37:37">
      <c r="AK1135" s="156"/>
    </row>
    <row r="1136" spans="37:37">
      <c r="AK1136" s="156"/>
    </row>
    <row r="1137" spans="37:37">
      <c r="AK1137" s="156"/>
    </row>
    <row r="1138" spans="37:37">
      <c r="AK1138" s="156"/>
    </row>
    <row r="1139" spans="37:37">
      <c r="AK1139" s="156"/>
    </row>
    <row r="1140" spans="37:37">
      <c r="AK1140" s="156"/>
    </row>
    <row r="1141" spans="37:37">
      <c r="AK1141" s="156"/>
    </row>
    <row r="1142" spans="37:37">
      <c r="AK1142" s="156"/>
    </row>
    <row r="1143" spans="37:37">
      <c r="AK1143" s="156"/>
    </row>
    <row r="1144" spans="37:37">
      <c r="AK1144" s="156"/>
    </row>
    <row r="1145" spans="37:37">
      <c r="AK1145" s="156"/>
    </row>
    <row r="1146" spans="37:37">
      <c r="AK1146" s="156"/>
    </row>
    <row r="1147" spans="37:37">
      <c r="AK1147" s="156"/>
    </row>
    <row r="1148" spans="37:37">
      <c r="AK1148" s="156"/>
    </row>
    <row r="1149" spans="37:37">
      <c r="AK1149" s="156"/>
    </row>
    <row r="1150" spans="37:37">
      <c r="AK1150" s="156"/>
    </row>
    <row r="1151" spans="37:37">
      <c r="AK1151" s="156"/>
    </row>
    <row r="1152" spans="37:37">
      <c r="AK1152" s="156"/>
    </row>
    <row r="1153" spans="37:37">
      <c r="AK1153" s="156"/>
    </row>
    <row r="1154" spans="37:37">
      <c r="AK1154" s="156"/>
    </row>
    <row r="1155" spans="37:37">
      <c r="AK1155" s="156"/>
    </row>
    <row r="1156" spans="37:37">
      <c r="AK1156" s="156"/>
    </row>
    <row r="1157" spans="37:37">
      <c r="AK1157" s="156"/>
    </row>
    <row r="1158" spans="37:37">
      <c r="AK1158" s="156"/>
    </row>
    <row r="1159" spans="37:37">
      <c r="AK1159" s="156"/>
    </row>
    <row r="1160" spans="37:37">
      <c r="AK1160" s="156"/>
    </row>
    <row r="1161" spans="37:37">
      <c r="AK1161" s="156"/>
    </row>
    <row r="1162" spans="37:37">
      <c r="AK1162" s="156"/>
    </row>
    <row r="1163" spans="37:37">
      <c r="AK1163" s="156"/>
    </row>
    <row r="1164" spans="37:37">
      <c r="AK1164" s="156"/>
    </row>
    <row r="1165" spans="37:37">
      <c r="AK1165" s="156"/>
    </row>
    <row r="1166" spans="37:37">
      <c r="AK1166" s="156"/>
    </row>
    <row r="1167" spans="37:37">
      <c r="AK1167" s="156"/>
    </row>
    <row r="1168" spans="37:37">
      <c r="AK1168" s="156"/>
    </row>
    <row r="1169" spans="37:37">
      <c r="AK1169" s="156"/>
    </row>
    <row r="1170" spans="37:37">
      <c r="AK1170" s="156"/>
    </row>
    <row r="1171" spans="37:37">
      <c r="AK1171" s="156"/>
    </row>
    <row r="1172" spans="37:37">
      <c r="AK1172" s="156"/>
    </row>
    <row r="1173" spans="37:37">
      <c r="AK1173" s="156"/>
    </row>
    <row r="1174" spans="37:37">
      <c r="AK1174" s="156"/>
    </row>
    <row r="1175" spans="37:37">
      <c r="AK1175" s="156"/>
    </row>
    <row r="1176" spans="37:37">
      <c r="AK1176" s="156"/>
    </row>
    <row r="1177" spans="37:37">
      <c r="AK1177" s="156"/>
    </row>
    <row r="1178" spans="37:37">
      <c r="AK1178" s="156"/>
    </row>
    <row r="1179" spans="37:37">
      <c r="AK1179" s="156"/>
    </row>
    <row r="1180" spans="37:37">
      <c r="AK1180" s="156"/>
    </row>
    <row r="1181" spans="37:37">
      <c r="AK1181" s="156"/>
    </row>
    <row r="1182" spans="37:37">
      <c r="AK1182" s="156"/>
    </row>
    <row r="1183" spans="37:37">
      <c r="AK1183" s="156"/>
    </row>
    <row r="1184" spans="37:37">
      <c r="AK1184" s="156"/>
    </row>
    <row r="1185" spans="37:37">
      <c r="AK1185" s="156"/>
    </row>
    <row r="1186" spans="37:37">
      <c r="AK1186" s="156"/>
    </row>
    <row r="1187" spans="37:37">
      <c r="AK1187" s="156"/>
    </row>
    <row r="1188" spans="37:37">
      <c r="AK1188" s="156"/>
    </row>
    <row r="1189" spans="37:37">
      <c r="AK1189" s="156"/>
    </row>
    <row r="1190" spans="37:37">
      <c r="AK1190" s="156"/>
    </row>
    <row r="1191" spans="37:37">
      <c r="AK1191" s="156"/>
    </row>
    <row r="1192" spans="37:37">
      <c r="AK1192" s="156"/>
    </row>
    <row r="1193" spans="37:37">
      <c r="AK1193" s="156"/>
    </row>
    <row r="1194" spans="37:37">
      <c r="AK1194" s="156"/>
    </row>
    <row r="1195" spans="37:37">
      <c r="AK1195" s="156"/>
    </row>
    <row r="1196" spans="37:37">
      <c r="AK1196" s="156"/>
    </row>
    <row r="1197" spans="37:37">
      <c r="AK1197" s="156"/>
    </row>
    <row r="1198" spans="37:37">
      <c r="AK1198" s="156"/>
    </row>
    <row r="1199" spans="37:37">
      <c r="AK1199" s="156"/>
    </row>
    <row r="1200" spans="37:37">
      <c r="AK1200" s="156"/>
    </row>
    <row r="1201" spans="37:37">
      <c r="AK1201" s="156"/>
    </row>
    <row r="1202" spans="37:37">
      <c r="AK1202" s="156"/>
    </row>
    <row r="1203" spans="37:37">
      <c r="AK1203" s="156"/>
    </row>
    <row r="1204" spans="37:37">
      <c r="AK1204" s="156"/>
    </row>
    <row r="1205" spans="37:37">
      <c r="AK1205" s="156"/>
    </row>
    <row r="1206" spans="37:37">
      <c r="AK1206" s="156"/>
    </row>
    <row r="1207" spans="37:37">
      <c r="AK1207" s="156"/>
    </row>
    <row r="1208" spans="37:37">
      <c r="AK1208" s="156"/>
    </row>
    <row r="1209" spans="37:37">
      <c r="AK1209" s="156"/>
    </row>
    <row r="1210" spans="37:37">
      <c r="AK1210" s="156"/>
    </row>
    <row r="1211" spans="37:37">
      <c r="AK1211" s="156"/>
    </row>
    <row r="1212" spans="37:37">
      <c r="AK1212" s="156"/>
    </row>
    <row r="1213" spans="37:37">
      <c r="AK1213" s="156"/>
    </row>
    <row r="1214" spans="37:37">
      <c r="AK1214" s="156"/>
    </row>
    <row r="1215" spans="37:37">
      <c r="AK1215" s="156"/>
    </row>
    <row r="1216" spans="37:37">
      <c r="AK1216" s="156"/>
    </row>
    <row r="1217" spans="37:37">
      <c r="AK1217" s="156"/>
    </row>
    <row r="1218" spans="37:37">
      <c r="AK1218" s="156"/>
    </row>
    <row r="1219" spans="37:37">
      <c r="AK1219" s="156"/>
    </row>
    <row r="1220" spans="37:37">
      <c r="AK1220" s="156"/>
    </row>
    <row r="1221" spans="37:37">
      <c r="AK1221" s="156"/>
    </row>
    <row r="1222" spans="37:37">
      <c r="AK1222" s="156"/>
    </row>
    <row r="1223" spans="37:37">
      <c r="AK1223" s="156"/>
    </row>
    <row r="1224" spans="37:37">
      <c r="AK1224" s="156"/>
    </row>
    <row r="1225" spans="37:37">
      <c r="AK1225" s="156"/>
    </row>
    <row r="1226" spans="37:37">
      <c r="AK1226" s="156"/>
    </row>
    <row r="1227" spans="37:37">
      <c r="AK1227" s="156"/>
    </row>
    <row r="1228" spans="37:37">
      <c r="AK1228" s="156"/>
    </row>
    <row r="1229" spans="37:37">
      <c r="AK1229" s="156"/>
    </row>
    <row r="1230" spans="37:37">
      <c r="AK1230" s="156"/>
    </row>
    <row r="1231" spans="37:37">
      <c r="AK1231" s="156"/>
    </row>
    <row r="1232" spans="37:37">
      <c r="AK1232" s="156"/>
    </row>
    <row r="1233" spans="37:37">
      <c r="AK1233" s="156"/>
    </row>
    <row r="1234" spans="37:37">
      <c r="AK1234" s="156"/>
    </row>
    <row r="1235" spans="37:37">
      <c r="AK1235" s="156"/>
    </row>
    <row r="1236" spans="37:37">
      <c r="AK1236" s="156"/>
    </row>
    <row r="1237" spans="37:37">
      <c r="AK1237" s="156"/>
    </row>
    <row r="1238" spans="37:37">
      <c r="AK1238" s="156"/>
    </row>
    <row r="1239" spans="37:37">
      <c r="AK1239" s="156"/>
    </row>
    <row r="1240" spans="37:37">
      <c r="AK1240" s="156"/>
    </row>
    <row r="1241" spans="37:37">
      <c r="AK1241" s="156"/>
    </row>
    <row r="1242" spans="37:37">
      <c r="AK1242" s="156"/>
    </row>
    <row r="1243" spans="37:37">
      <c r="AK1243" s="156"/>
    </row>
    <row r="1244" spans="37:37">
      <c r="AK1244" s="156"/>
    </row>
    <row r="1245" spans="37:37">
      <c r="AK1245" s="156"/>
    </row>
    <row r="1246" spans="37:37">
      <c r="AK1246" s="156"/>
    </row>
    <row r="1247" spans="37:37">
      <c r="AK1247" s="156"/>
    </row>
    <row r="1248" spans="37:37">
      <c r="AK1248" s="156"/>
    </row>
    <row r="1249" spans="37:37">
      <c r="AK1249" s="156"/>
    </row>
    <row r="1250" spans="37:37">
      <c r="AK1250" s="156"/>
    </row>
    <row r="1251" spans="37:37">
      <c r="AK1251" s="156"/>
    </row>
    <row r="1252" spans="37:37">
      <c r="AK1252" s="156"/>
    </row>
    <row r="1253" spans="37:37">
      <c r="AK1253" s="156"/>
    </row>
    <row r="1254" spans="37:37">
      <c r="AK1254" s="156"/>
    </row>
    <row r="1255" spans="37:37">
      <c r="AK1255" s="156"/>
    </row>
    <row r="1256" spans="37:37">
      <c r="AK1256" s="156"/>
    </row>
    <row r="1257" spans="37:37">
      <c r="AK1257" s="156"/>
    </row>
    <row r="1258" spans="37:37">
      <c r="AK1258" s="156"/>
    </row>
    <row r="1259" spans="37:37">
      <c r="AK1259" s="156"/>
    </row>
    <row r="1260" spans="37:37">
      <c r="AK1260" s="156"/>
    </row>
    <row r="1261" spans="37:37">
      <c r="AK1261" s="156"/>
    </row>
    <row r="1262" spans="37:37">
      <c r="AK1262" s="156"/>
    </row>
    <row r="1263" spans="37:37">
      <c r="AK1263" s="156"/>
    </row>
    <row r="1264" spans="37:37">
      <c r="AK1264" s="156"/>
    </row>
    <row r="1265" spans="37:37">
      <c r="AK1265" s="156"/>
    </row>
    <row r="1266" spans="37:37">
      <c r="AK1266" s="156"/>
    </row>
    <row r="1267" spans="37:37">
      <c r="AK1267" s="156"/>
    </row>
    <row r="1268" spans="37:37">
      <c r="AK1268" s="156"/>
    </row>
    <row r="1269" spans="37:37">
      <c r="AK1269" s="156"/>
    </row>
    <row r="1270" spans="37:37">
      <c r="AK1270" s="156"/>
    </row>
    <row r="1271" spans="37:37">
      <c r="AK1271" s="156"/>
    </row>
    <row r="1272" spans="37:37">
      <c r="AK1272" s="156"/>
    </row>
    <row r="1273" spans="37:37">
      <c r="AK1273" s="156"/>
    </row>
    <row r="1274" spans="37:37">
      <c r="AK1274" s="156"/>
    </row>
    <row r="1275" spans="37:37">
      <c r="AK1275" s="156"/>
    </row>
    <row r="1276" spans="37:37">
      <c r="AK1276" s="156"/>
    </row>
    <row r="1277" spans="37:37">
      <c r="AK1277" s="156"/>
    </row>
    <row r="1278" spans="37:37">
      <c r="AK1278" s="156"/>
    </row>
    <row r="1279" spans="37:37">
      <c r="AK1279" s="156"/>
    </row>
    <row r="1280" spans="37:37">
      <c r="AK1280" s="156"/>
    </row>
    <row r="1281" spans="37:37">
      <c r="AK1281" s="156"/>
    </row>
    <row r="1282" spans="37:37">
      <c r="AK1282" s="156"/>
    </row>
    <row r="1283" spans="37:37">
      <c r="AK1283" s="156"/>
    </row>
    <row r="1284" spans="37:37">
      <c r="AK1284" s="156"/>
    </row>
    <row r="1285" spans="37:37">
      <c r="AK1285" s="156"/>
    </row>
    <row r="1286" spans="37:37">
      <c r="AK1286" s="156"/>
    </row>
    <row r="1287" spans="37:37">
      <c r="AK1287" s="156"/>
    </row>
    <row r="1288" spans="37:37">
      <c r="AK1288" s="156"/>
    </row>
    <row r="1289" spans="37:37">
      <c r="AK1289" s="156"/>
    </row>
    <row r="1290" spans="37:37">
      <c r="AK1290" s="156"/>
    </row>
    <row r="1291" spans="37:37">
      <c r="AK1291" s="156"/>
    </row>
    <row r="1292" spans="37:37">
      <c r="AK1292" s="156"/>
    </row>
    <row r="1293" spans="37:37">
      <c r="AK1293" s="156"/>
    </row>
    <row r="1294" spans="37:37">
      <c r="AK1294" s="156"/>
    </row>
    <row r="1295" spans="37:37">
      <c r="AK1295" s="156"/>
    </row>
    <row r="1296" spans="37:37">
      <c r="AK1296" s="156"/>
    </row>
    <row r="1297" spans="37:37">
      <c r="AK1297" s="156"/>
    </row>
    <row r="1298" spans="37:37">
      <c r="AK1298" s="156"/>
    </row>
    <row r="1299" spans="37:37">
      <c r="AK1299" s="156"/>
    </row>
    <row r="1300" spans="37:37">
      <c r="AK1300" s="156"/>
    </row>
    <row r="1301" spans="37:37">
      <c r="AK1301" s="156"/>
    </row>
    <row r="1302" spans="37:37">
      <c r="AK1302" s="156"/>
    </row>
    <row r="1303" spans="37:37">
      <c r="AK1303" s="156"/>
    </row>
    <row r="1304" spans="37:37">
      <c r="AK1304" s="156"/>
    </row>
    <row r="1305" spans="37:37">
      <c r="AK1305" s="156"/>
    </row>
    <row r="1306" spans="37:37">
      <c r="AK1306" s="156"/>
    </row>
    <row r="1307" spans="37:37">
      <c r="AK1307" s="156"/>
    </row>
    <row r="1308" spans="37:37">
      <c r="AK1308" s="156"/>
    </row>
    <row r="1309" spans="37:37">
      <c r="AK1309" s="156"/>
    </row>
    <row r="1310" spans="37:37">
      <c r="AK1310" s="156"/>
    </row>
    <row r="1311" spans="37:37">
      <c r="AK1311" s="156"/>
    </row>
    <row r="1312" spans="37:37">
      <c r="AK1312" s="156"/>
    </row>
    <row r="1313" spans="37:37">
      <c r="AK1313" s="156"/>
    </row>
    <row r="1314" spans="37:37">
      <c r="AK1314" s="156"/>
    </row>
    <row r="1315" spans="37:37">
      <c r="AK1315" s="156"/>
    </row>
    <row r="1316" spans="37:37">
      <c r="AK1316" s="156"/>
    </row>
    <row r="1317" spans="37:37">
      <c r="AK1317" s="156"/>
    </row>
    <row r="1318" spans="37:37">
      <c r="AK1318" s="156"/>
    </row>
    <row r="1319" spans="37:37">
      <c r="AK1319" s="156"/>
    </row>
    <row r="1320" spans="37:37">
      <c r="AK1320" s="156"/>
    </row>
    <row r="1321" spans="37:37">
      <c r="AK1321" s="156"/>
    </row>
    <row r="1322" spans="37:37">
      <c r="AK1322" s="156"/>
    </row>
    <row r="1323" spans="37:37">
      <c r="AK1323" s="156"/>
    </row>
    <row r="1324" spans="37:37">
      <c r="AK1324" s="156"/>
    </row>
    <row r="1325" spans="37:37">
      <c r="AK1325" s="156"/>
    </row>
    <row r="1326" spans="37:37">
      <c r="AK1326" s="156"/>
    </row>
    <row r="1327" spans="37:37">
      <c r="AK1327" s="156"/>
    </row>
    <row r="1328" spans="37:37">
      <c r="AK1328" s="156"/>
    </row>
    <row r="1329" spans="37:37">
      <c r="AK1329" s="156"/>
    </row>
    <row r="1330" spans="37:37">
      <c r="AK1330" s="156"/>
    </row>
    <row r="1331" spans="37:37">
      <c r="AK1331" s="156"/>
    </row>
    <row r="1332" spans="37:37">
      <c r="AK1332" s="156"/>
    </row>
    <row r="1333" spans="37:37">
      <c r="AK1333" s="156"/>
    </row>
    <row r="1334" spans="37:37">
      <c r="AK1334" s="156"/>
    </row>
    <row r="1335" spans="37:37">
      <c r="AK1335" s="156"/>
    </row>
    <row r="1336" spans="37:37">
      <c r="AK1336" s="156"/>
    </row>
    <row r="1337" spans="37:37">
      <c r="AK1337" s="156"/>
    </row>
    <row r="1338" spans="37:37">
      <c r="AK1338" s="156"/>
    </row>
    <row r="1339" spans="37:37">
      <c r="AK1339" s="156"/>
    </row>
    <row r="1340" spans="37:37">
      <c r="AK1340" s="156"/>
    </row>
    <row r="1341" spans="37:37">
      <c r="AK1341" s="156"/>
    </row>
    <row r="1342" spans="37:37">
      <c r="AK1342" s="156"/>
    </row>
    <row r="1343" spans="37:37">
      <c r="AK1343" s="156"/>
    </row>
    <row r="1344" spans="37:37">
      <c r="AK1344" s="156"/>
    </row>
    <row r="1345" spans="37:37">
      <c r="AK1345" s="156"/>
    </row>
    <row r="1346" spans="37:37">
      <c r="AK1346" s="156"/>
    </row>
    <row r="1347" spans="37:37">
      <c r="AK1347" s="156"/>
    </row>
    <row r="1348" spans="37:37">
      <c r="AK1348" s="156"/>
    </row>
    <row r="1349" spans="37:37">
      <c r="AK1349" s="156"/>
    </row>
    <row r="1350" spans="37:37">
      <c r="AK1350" s="156"/>
    </row>
    <row r="1351" spans="37:37">
      <c r="AK1351" s="156"/>
    </row>
    <row r="1352" spans="37:37">
      <c r="AK1352" s="156"/>
    </row>
    <row r="1353" spans="37:37">
      <c r="AK1353" s="156"/>
    </row>
    <row r="1354" spans="37:37">
      <c r="AK1354" s="156"/>
    </row>
    <row r="1355" spans="37:37">
      <c r="AK1355" s="156"/>
    </row>
    <row r="1356" spans="37:37">
      <c r="AK1356" s="156"/>
    </row>
    <row r="1357" spans="37:37">
      <c r="AK1357" s="156"/>
    </row>
    <row r="1358" spans="37:37">
      <c r="AK1358" s="156"/>
    </row>
    <row r="1359" spans="37:37">
      <c r="AK1359" s="156"/>
    </row>
    <row r="1360" spans="37:37">
      <c r="AK1360" s="156"/>
    </row>
    <row r="1361" spans="37:37">
      <c r="AK1361" s="156"/>
    </row>
    <row r="1362" spans="37:37">
      <c r="AK1362" s="156"/>
    </row>
    <row r="1363" spans="37:37">
      <c r="AK1363" s="156"/>
    </row>
    <row r="1364" spans="37:37">
      <c r="AK1364" s="156"/>
    </row>
    <row r="1365" spans="37:37">
      <c r="AK1365" s="156"/>
    </row>
    <row r="1366" spans="37:37">
      <c r="AK1366" s="156"/>
    </row>
    <row r="1367" spans="37:37">
      <c r="AK1367" s="156"/>
    </row>
    <row r="1368" spans="37:37">
      <c r="AK1368" s="156"/>
    </row>
    <row r="1369" spans="37:37">
      <c r="AK1369" s="156"/>
    </row>
    <row r="1370" spans="37:37">
      <c r="AK1370" s="156"/>
    </row>
    <row r="1371" spans="37:37">
      <c r="AK1371" s="156"/>
    </row>
    <row r="1372" spans="37:37">
      <c r="AK1372" s="156"/>
    </row>
    <row r="1373" spans="37:37">
      <c r="AK1373" s="156"/>
    </row>
    <row r="1374" spans="37:37">
      <c r="AK1374" s="156"/>
    </row>
    <row r="1375" spans="37:37">
      <c r="AK1375" s="156"/>
    </row>
    <row r="1376" spans="37:37">
      <c r="AK1376" s="156"/>
    </row>
    <row r="1377" spans="37:37">
      <c r="AK1377" s="156"/>
    </row>
    <row r="1378" spans="37:37">
      <c r="AK1378" s="156"/>
    </row>
    <row r="1379" spans="37:37">
      <c r="AK1379" s="156"/>
    </row>
    <row r="1380" spans="37:37">
      <c r="AK1380" s="156"/>
    </row>
    <row r="1381" spans="37:37">
      <c r="AK1381" s="156"/>
    </row>
    <row r="1382" spans="37:37">
      <c r="AK1382" s="156"/>
    </row>
    <row r="1383" spans="37:37">
      <c r="AK1383" s="156"/>
    </row>
    <row r="1384" spans="37:37">
      <c r="AK1384" s="156"/>
    </row>
    <row r="1385" spans="37:37">
      <c r="AK1385" s="156"/>
    </row>
    <row r="1386" spans="37:37">
      <c r="AK1386" s="156"/>
    </row>
    <row r="1387" spans="37:37">
      <c r="AK1387" s="156"/>
    </row>
    <row r="1388" spans="37:37">
      <c r="AK1388" s="156"/>
    </row>
    <row r="1389" spans="37:37">
      <c r="AK1389" s="156"/>
    </row>
    <row r="1390" spans="37:37">
      <c r="AK1390" s="156"/>
    </row>
    <row r="1391" spans="37:37">
      <c r="AK1391" s="156"/>
    </row>
    <row r="1392" spans="37:37">
      <c r="AK1392" s="156"/>
    </row>
    <row r="1393" spans="37:37">
      <c r="AK1393" s="156"/>
    </row>
    <row r="1394" spans="37:37">
      <c r="AK1394" s="156"/>
    </row>
    <row r="1395" spans="37:37">
      <c r="AK1395" s="156"/>
    </row>
    <row r="1396" spans="37:37">
      <c r="AK1396" s="156"/>
    </row>
    <row r="1397" spans="37:37">
      <c r="AK1397" s="156"/>
    </row>
    <row r="1398" spans="37:37">
      <c r="AK1398" s="156"/>
    </row>
    <row r="1399" spans="37:37">
      <c r="AK1399" s="156"/>
    </row>
    <row r="1400" spans="37:37">
      <c r="AK1400" s="156"/>
    </row>
    <row r="1401" spans="37:37">
      <c r="AK1401" s="156"/>
    </row>
    <row r="1402" spans="37:37">
      <c r="AK1402" s="156"/>
    </row>
    <row r="1403" spans="37:37">
      <c r="AK1403" s="156"/>
    </row>
    <row r="1404" spans="37:37">
      <c r="AK1404" s="156"/>
    </row>
    <row r="1405" spans="37:37">
      <c r="AK1405" s="156"/>
    </row>
    <row r="1406" spans="37:37">
      <c r="AK1406" s="156"/>
    </row>
    <row r="1407" spans="37:37">
      <c r="AK1407" s="156"/>
    </row>
    <row r="1408" spans="37:37">
      <c r="AK1408" s="156"/>
    </row>
    <row r="1409" spans="37:37">
      <c r="AK1409" s="156"/>
    </row>
    <row r="1410" spans="37:37">
      <c r="AK1410" s="156"/>
    </row>
    <row r="1411" spans="37:37">
      <c r="AK1411" s="156"/>
    </row>
    <row r="1412" spans="37:37">
      <c r="AK1412" s="156"/>
    </row>
    <row r="1413" spans="37:37">
      <c r="AK1413" s="156"/>
    </row>
    <row r="1414" spans="37:37">
      <c r="AK1414" s="156"/>
    </row>
    <row r="1415" spans="37:37">
      <c r="AK1415" s="156"/>
    </row>
    <row r="1416" spans="37:37">
      <c r="AK1416" s="156"/>
    </row>
    <row r="1417" spans="37:37">
      <c r="AK1417" s="156"/>
    </row>
    <row r="1418" spans="37:37">
      <c r="AK1418" s="156"/>
    </row>
    <row r="1419" spans="37:37">
      <c r="AK1419" s="156"/>
    </row>
    <row r="1420" spans="37:37">
      <c r="AK1420" s="156"/>
    </row>
    <row r="1421" spans="37:37">
      <c r="AK1421" s="156"/>
    </row>
    <row r="1422" spans="37:37">
      <c r="AK1422" s="156"/>
    </row>
    <row r="1423" spans="37:37">
      <c r="AK1423" s="156"/>
    </row>
    <row r="1424" spans="37:37">
      <c r="AK1424" s="156"/>
    </row>
    <row r="1425" spans="37:37">
      <c r="AK1425" s="156"/>
    </row>
    <row r="1426" spans="37:37">
      <c r="AK1426" s="156"/>
    </row>
    <row r="1427" spans="37:37">
      <c r="AK1427" s="156"/>
    </row>
    <row r="1428" spans="37:37">
      <c r="AK1428" s="156"/>
    </row>
    <row r="1429" spans="37:37">
      <c r="AK1429" s="156"/>
    </row>
    <row r="1430" spans="37:37">
      <c r="AK1430" s="156"/>
    </row>
    <row r="1431" spans="37:37">
      <c r="AK1431" s="156"/>
    </row>
    <row r="1432" spans="37:37">
      <c r="AK1432" s="156"/>
    </row>
    <row r="1433" spans="37:37">
      <c r="AK1433" s="156"/>
    </row>
    <row r="1434" spans="37:37">
      <c r="AK1434" s="156"/>
    </row>
    <row r="1435" spans="37:37">
      <c r="AK1435" s="156"/>
    </row>
    <row r="1436" spans="37:37">
      <c r="AK1436" s="156"/>
    </row>
    <row r="1437" spans="37:37">
      <c r="AK1437" s="156"/>
    </row>
    <row r="1438" spans="37:37">
      <c r="AK1438" s="156"/>
    </row>
    <row r="1439" spans="37:37">
      <c r="AK1439" s="156"/>
    </row>
    <row r="1440" spans="37:37">
      <c r="AK1440" s="156"/>
    </row>
    <row r="1441" spans="37:37">
      <c r="AK1441" s="156"/>
    </row>
    <row r="1442" spans="37:37">
      <c r="AK1442" s="156"/>
    </row>
    <row r="1443" spans="37:37">
      <c r="AK1443" s="156"/>
    </row>
    <row r="1444" spans="37:37">
      <c r="AK1444" s="156"/>
    </row>
    <row r="1445" spans="37:37">
      <c r="AK1445" s="156"/>
    </row>
    <row r="1446" spans="37:37">
      <c r="AK1446" s="156"/>
    </row>
    <row r="1447" spans="37:37">
      <c r="AK1447" s="156"/>
    </row>
    <row r="1448" spans="37:37">
      <c r="AK1448" s="156"/>
    </row>
    <row r="1449" spans="37:37">
      <c r="AK1449" s="156"/>
    </row>
    <row r="1450" spans="37:37">
      <c r="AK1450" s="156"/>
    </row>
    <row r="1451" spans="37:37">
      <c r="AK1451" s="156"/>
    </row>
    <row r="1452" spans="37:37">
      <c r="AK1452" s="156"/>
    </row>
    <row r="1453" spans="37:37">
      <c r="AK1453" s="156"/>
    </row>
    <row r="1454" spans="37:37">
      <c r="AK1454" s="156"/>
    </row>
    <row r="1455" spans="37:37">
      <c r="AK1455" s="156"/>
    </row>
    <row r="1456" spans="37:37">
      <c r="AK1456" s="156"/>
    </row>
    <row r="1457" spans="37:37">
      <c r="AK1457" s="156"/>
    </row>
    <row r="1458" spans="37:37">
      <c r="AK1458" s="156"/>
    </row>
    <row r="1459" spans="37:37">
      <c r="AK1459" s="156"/>
    </row>
    <row r="1460" spans="37:37">
      <c r="AK1460" s="156"/>
    </row>
    <row r="1461" spans="37:37">
      <c r="AK1461" s="156"/>
    </row>
    <row r="1462" spans="37:37">
      <c r="AK1462" s="156"/>
    </row>
    <row r="1463" spans="37:37">
      <c r="AK1463" s="156"/>
    </row>
    <row r="1464" spans="37:37">
      <c r="AK1464" s="156"/>
    </row>
    <row r="1465" spans="37:37">
      <c r="AK1465" s="156"/>
    </row>
    <row r="1466" spans="37:37">
      <c r="AK1466" s="156"/>
    </row>
    <row r="1467" spans="37:37">
      <c r="AK1467" s="156"/>
    </row>
    <row r="1468" spans="37:37">
      <c r="AK1468" s="156"/>
    </row>
    <row r="1469" spans="37:37">
      <c r="AK1469" s="156"/>
    </row>
    <row r="1470" spans="37:37">
      <c r="AK1470" s="156"/>
    </row>
    <row r="1471" spans="37:37">
      <c r="AK1471" s="156"/>
    </row>
    <row r="1472" spans="37:37">
      <c r="AK1472" s="156"/>
    </row>
    <row r="1473" spans="37:37">
      <c r="AK1473" s="156"/>
    </row>
    <row r="1474" spans="37:37">
      <c r="AK1474" s="156"/>
    </row>
    <row r="1475" spans="37:37">
      <c r="AK1475" s="156"/>
    </row>
    <row r="1476" spans="37:37">
      <c r="AK1476" s="156"/>
    </row>
    <row r="1477" spans="37:37">
      <c r="AK1477" s="156"/>
    </row>
    <row r="1478" spans="37:37">
      <c r="AK1478" s="156"/>
    </row>
    <row r="1479" spans="37:37">
      <c r="AK1479" s="156"/>
    </row>
    <row r="1480" spans="37:37">
      <c r="AK1480" s="156"/>
    </row>
    <row r="1481" spans="37:37">
      <c r="AK1481" s="156"/>
    </row>
    <row r="1482" spans="37:37">
      <c r="AK1482" s="156"/>
    </row>
    <row r="1483" spans="37:37">
      <c r="AK1483" s="156"/>
    </row>
    <row r="1484" spans="37:37">
      <c r="AK1484" s="156"/>
    </row>
    <row r="1485" spans="37:37">
      <c r="AK1485" s="156"/>
    </row>
    <row r="1486" spans="37:37">
      <c r="AK1486" s="156"/>
    </row>
    <row r="1487" spans="37:37">
      <c r="AK1487" s="156"/>
    </row>
    <row r="1488" spans="37:37">
      <c r="AK1488" s="156"/>
    </row>
    <row r="1489" spans="37:37">
      <c r="AK1489" s="156"/>
    </row>
    <row r="1490" spans="37:37">
      <c r="AK1490" s="156"/>
    </row>
    <row r="1491" spans="37:37">
      <c r="AK1491" s="156"/>
    </row>
    <row r="1492" spans="37:37">
      <c r="AK1492" s="156"/>
    </row>
    <row r="1493" spans="37:37">
      <c r="AK1493" s="156"/>
    </row>
    <row r="1494" spans="37:37">
      <c r="AK1494" s="156"/>
    </row>
    <row r="1495" spans="37:37">
      <c r="AK1495" s="156"/>
    </row>
    <row r="1496" spans="37:37">
      <c r="AK1496" s="156"/>
    </row>
    <row r="1497" spans="37:37">
      <c r="AK1497" s="156"/>
    </row>
    <row r="1498" spans="37:37">
      <c r="AK1498" s="156"/>
    </row>
    <row r="1499" spans="37:37">
      <c r="AK1499" s="156"/>
    </row>
    <row r="1500" spans="37:37">
      <c r="AK1500" s="156"/>
    </row>
    <row r="1501" spans="37:37">
      <c r="AK1501" s="156"/>
    </row>
    <row r="1502" spans="37:37">
      <c r="AK1502" s="156"/>
    </row>
    <row r="1503" spans="37:37">
      <c r="AK1503" s="156"/>
    </row>
    <row r="1504" spans="37:37">
      <c r="AK1504" s="156"/>
    </row>
    <row r="1505" spans="37:37">
      <c r="AK1505" s="156"/>
    </row>
    <row r="1506" spans="37:37">
      <c r="AK1506" s="156"/>
    </row>
    <row r="1507" spans="37:37">
      <c r="AK1507" s="156"/>
    </row>
    <row r="1508" spans="37:37">
      <c r="AK1508" s="156"/>
    </row>
    <row r="1509" spans="37:37">
      <c r="AK1509" s="156"/>
    </row>
    <row r="1510" spans="37:37">
      <c r="AK1510" s="156"/>
    </row>
    <row r="1511" spans="37:37">
      <c r="AK1511" s="156"/>
    </row>
    <row r="1512" spans="37:37">
      <c r="AK1512" s="156"/>
    </row>
    <row r="1513" spans="37:37">
      <c r="AK1513" s="156"/>
    </row>
    <row r="1514" spans="37:37">
      <c r="AK1514" s="156"/>
    </row>
    <row r="1515" spans="37:37">
      <c r="AK1515" s="156"/>
    </row>
    <row r="1516" spans="37:37">
      <c r="AK1516" s="156"/>
    </row>
    <row r="1517" spans="37:37">
      <c r="AK1517" s="156"/>
    </row>
    <row r="1518" spans="37:37">
      <c r="AK1518" s="156"/>
    </row>
    <row r="1519" spans="37:37">
      <c r="AK1519" s="156"/>
    </row>
    <row r="1520" spans="37:37">
      <c r="AK1520" s="156"/>
    </row>
    <row r="1521" spans="37:37">
      <c r="AK1521" s="156"/>
    </row>
    <row r="1522" spans="37:37">
      <c r="AK1522" s="156"/>
    </row>
    <row r="1523" spans="37:37">
      <c r="AK1523" s="156"/>
    </row>
    <row r="1524" spans="37:37">
      <c r="AK1524" s="156"/>
    </row>
    <row r="1525" spans="37:37">
      <c r="AK1525" s="156"/>
    </row>
    <row r="1526" spans="37:37">
      <c r="AK1526" s="156"/>
    </row>
    <row r="1527" spans="37:37">
      <c r="AK1527" s="156"/>
    </row>
    <row r="1528" spans="37:37">
      <c r="AK1528" s="156"/>
    </row>
    <row r="1529" spans="37:37">
      <c r="AK1529" s="156"/>
    </row>
    <row r="1530" spans="37:37">
      <c r="AK1530" s="156"/>
    </row>
    <row r="1531" spans="37:37">
      <c r="AK1531" s="156"/>
    </row>
    <row r="1532" spans="37:37">
      <c r="AK1532" s="156"/>
    </row>
    <row r="1533" spans="37:37">
      <c r="AK1533" s="156"/>
    </row>
    <row r="1534" spans="37:37">
      <c r="AK1534" s="156"/>
    </row>
    <row r="1535" spans="37:37">
      <c r="AK1535" s="156"/>
    </row>
    <row r="1536" spans="37:37">
      <c r="AK1536" s="156"/>
    </row>
    <row r="1537" spans="37:37">
      <c r="AK1537" s="156"/>
    </row>
    <row r="1538" spans="37:37">
      <c r="AK1538" s="156"/>
    </row>
    <row r="1539" spans="37:37">
      <c r="AK1539" s="156"/>
    </row>
    <row r="1540" spans="37:37">
      <c r="AK1540" s="156"/>
    </row>
    <row r="1541" spans="37:37">
      <c r="AK1541" s="156"/>
    </row>
    <row r="1542" spans="37:37">
      <c r="AK1542" s="156"/>
    </row>
    <row r="1543" spans="37:37">
      <c r="AK1543" s="156"/>
    </row>
    <row r="1544" spans="37:37">
      <c r="AK1544" s="156"/>
    </row>
    <row r="1545" spans="37:37">
      <c r="AK1545" s="156"/>
    </row>
    <row r="1546" spans="37:37">
      <c r="AK1546" s="156"/>
    </row>
    <row r="1547" spans="37:37">
      <c r="AK1547" s="156"/>
    </row>
    <row r="1548" spans="37:37">
      <c r="AK1548" s="156"/>
    </row>
    <row r="1549" spans="37:37">
      <c r="AK1549" s="156"/>
    </row>
    <row r="1550" spans="37:37">
      <c r="AK1550" s="156"/>
    </row>
    <row r="1551" spans="37:37">
      <c r="AK1551" s="156"/>
    </row>
    <row r="1552" spans="37:37">
      <c r="AK1552" s="156"/>
    </row>
    <row r="1553" spans="37:37">
      <c r="AK1553" s="156"/>
    </row>
    <row r="1554" spans="37:37">
      <c r="AK1554" s="156"/>
    </row>
    <row r="1555" spans="37:37">
      <c r="AK1555" s="156"/>
    </row>
    <row r="1556" spans="37:37">
      <c r="AK1556" s="156"/>
    </row>
    <row r="1557" spans="37:37">
      <c r="AK1557" s="156"/>
    </row>
    <row r="1558" spans="37:37">
      <c r="AK1558" s="156"/>
    </row>
    <row r="1559" spans="37:37">
      <c r="AK1559" s="156"/>
    </row>
    <row r="1560" spans="37:37">
      <c r="AK1560" s="156"/>
    </row>
    <row r="1561" spans="37:37">
      <c r="AK1561" s="156"/>
    </row>
    <row r="1562" spans="37:37">
      <c r="AK1562" s="156"/>
    </row>
    <row r="1563" spans="37:37">
      <c r="AK1563" s="156"/>
    </row>
    <row r="1564" spans="37:37">
      <c r="AK1564" s="156"/>
    </row>
    <row r="1565" spans="37:37">
      <c r="AK1565" s="156"/>
    </row>
    <row r="1566" spans="37:37">
      <c r="AK1566" s="156"/>
    </row>
    <row r="1567" spans="37:37">
      <c r="AK1567" s="156"/>
    </row>
    <row r="1568" spans="37:37">
      <c r="AK1568" s="156"/>
    </row>
    <row r="1569" spans="37:37">
      <c r="AK1569" s="156"/>
    </row>
    <row r="1570" spans="37:37">
      <c r="AK1570" s="156"/>
    </row>
    <row r="1571" spans="37:37">
      <c r="AK1571" s="156"/>
    </row>
    <row r="1572" spans="37:37">
      <c r="AK1572" s="156"/>
    </row>
    <row r="1573" spans="37:37">
      <c r="AK1573" s="156"/>
    </row>
    <row r="1574" spans="37:37">
      <c r="AK1574" s="156"/>
    </row>
    <row r="1575" spans="37:37">
      <c r="AK1575" s="156"/>
    </row>
    <row r="1576" spans="37:37">
      <c r="AK1576" s="156"/>
    </row>
    <row r="1577" spans="37:37">
      <c r="AK1577" s="156"/>
    </row>
    <row r="1578" spans="37:37">
      <c r="AK1578" s="156"/>
    </row>
    <row r="1579" spans="37:37">
      <c r="AK1579" s="156"/>
    </row>
    <row r="1580" spans="37:37">
      <c r="AK1580" s="156"/>
    </row>
    <row r="1581" spans="37:37">
      <c r="AK1581" s="156"/>
    </row>
    <row r="1582" spans="37:37">
      <c r="AK1582" s="156"/>
    </row>
    <row r="1583" spans="37:37">
      <c r="AK1583" s="156"/>
    </row>
    <row r="1584" spans="37:37">
      <c r="AK1584" s="156"/>
    </row>
    <row r="1585" spans="37:37">
      <c r="AK1585" s="156"/>
    </row>
    <row r="1586" spans="37:37">
      <c r="AK1586" s="156"/>
    </row>
    <row r="1587" spans="37:37">
      <c r="AK1587" s="156"/>
    </row>
    <row r="1588" spans="37:37">
      <c r="AK1588" s="156"/>
    </row>
    <row r="1589" spans="37:37">
      <c r="AK1589" s="156"/>
    </row>
    <row r="1590" spans="37:37">
      <c r="AK1590" s="156"/>
    </row>
    <row r="1591" spans="37:37">
      <c r="AK1591" s="156"/>
    </row>
    <row r="1592" spans="37:37">
      <c r="AK1592" s="156"/>
    </row>
    <row r="1593" spans="37:37">
      <c r="AK1593" s="156"/>
    </row>
    <row r="1594" spans="37:37">
      <c r="AK1594" s="156"/>
    </row>
    <row r="1595" spans="37:37">
      <c r="AK1595" s="156"/>
    </row>
    <row r="1596" spans="37:37">
      <c r="AK1596" s="156"/>
    </row>
    <row r="1597" spans="37:37">
      <c r="AK1597" s="156"/>
    </row>
    <row r="1598" spans="37:37">
      <c r="AK1598" s="156"/>
    </row>
    <row r="1599" spans="37:37">
      <c r="AK1599" s="156"/>
    </row>
    <row r="1600" spans="37:37">
      <c r="AK1600" s="156"/>
    </row>
    <row r="1601" spans="37:37">
      <c r="AK1601" s="156"/>
    </row>
    <row r="1602" spans="37:37">
      <c r="AK1602" s="156"/>
    </row>
    <row r="1603" spans="37:37">
      <c r="AK1603" s="156"/>
    </row>
    <row r="1604" spans="37:37">
      <c r="AK1604" s="156"/>
    </row>
    <row r="1605" spans="37:37">
      <c r="AK1605" s="156"/>
    </row>
    <row r="1606" spans="37:37">
      <c r="AK1606" s="156"/>
    </row>
    <row r="1607" spans="37:37">
      <c r="AK1607" s="156"/>
    </row>
    <row r="1608" spans="37:37">
      <c r="AK1608" s="156"/>
    </row>
    <row r="1609" spans="37:37">
      <c r="AK1609" s="156"/>
    </row>
    <row r="1610" spans="37:37">
      <c r="AK1610" s="156"/>
    </row>
    <row r="1611" spans="37:37">
      <c r="AK1611" s="156"/>
    </row>
    <row r="1612" spans="37:37">
      <c r="AK1612" s="156"/>
    </row>
    <row r="1613" spans="37:37">
      <c r="AK1613" s="156"/>
    </row>
    <row r="1614" spans="37:37">
      <c r="AK1614" s="156"/>
    </row>
    <row r="1615" spans="37:37">
      <c r="AK1615" s="156"/>
    </row>
    <row r="1616" spans="37:37">
      <c r="AK1616" s="156"/>
    </row>
    <row r="1617" spans="37:37">
      <c r="AK1617" s="156"/>
    </row>
    <row r="1618" spans="37:37">
      <c r="AK1618" s="156"/>
    </row>
    <row r="1619" spans="37:37">
      <c r="AK1619" s="156"/>
    </row>
    <row r="1620" spans="37:37">
      <c r="AK1620" s="156"/>
    </row>
    <row r="1621" spans="37:37">
      <c r="AK1621" s="156"/>
    </row>
    <row r="1622" spans="37:37">
      <c r="AK1622" s="156"/>
    </row>
    <row r="1623" spans="37:37">
      <c r="AK1623" s="156"/>
    </row>
    <row r="1624" spans="37:37">
      <c r="AK1624" s="156"/>
    </row>
    <row r="1625" spans="37:37">
      <c r="AK1625" s="156"/>
    </row>
    <row r="1626" spans="37:37">
      <c r="AK1626" s="156"/>
    </row>
    <row r="1627" spans="37:37">
      <c r="AK1627" s="156"/>
    </row>
    <row r="1628" spans="37:37">
      <c r="AK1628" s="156"/>
    </row>
    <row r="1629" spans="37:37">
      <c r="AK1629" s="156"/>
    </row>
    <row r="1630" spans="37:37">
      <c r="AK1630" s="156"/>
    </row>
    <row r="1631" spans="37:37">
      <c r="AK1631" s="156"/>
    </row>
    <row r="1632" spans="37:37">
      <c r="AK1632" s="156"/>
    </row>
    <row r="1633" spans="37:37">
      <c r="AK1633" s="156"/>
    </row>
    <row r="1634" spans="37:37">
      <c r="AK1634" s="156"/>
    </row>
    <row r="1635" spans="37:37">
      <c r="AK1635" s="156"/>
    </row>
    <row r="1636" spans="37:37">
      <c r="AK1636" s="156"/>
    </row>
    <row r="1637" spans="37:37">
      <c r="AK1637" s="156"/>
    </row>
    <row r="1638" spans="37:37">
      <c r="AK1638" s="156"/>
    </row>
    <row r="1639" spans="37:37">
      <c r="AK1639" s="156"/>
    </row>
    <row r="1640" spans="37:37">
      <c r="AK1640" s="156"/>
    </row>
    <row r="1641" spans="37:37">
      <c r="AK1641" s="156"/>
    </row>
    <row r="1642" spans="37:37">
      <c r="AK1642" s="156"/>
    </row>
    <row r="1643" spans="37:37">
      <c r="AK1643" s="156"/>
    </row>
    <row r="1644" spans="37:37">
      <c r="AK1644" s="156"/>
    </row>
    <row r="1645" spans="37:37">
      <c r="AK1645" s="156"/>
    </row>
    <row r="1646" spans="37:37">
      <c r="AK1646" s="156"/>
    </row>
    <row r="1647" spans="37:37">
      <c r="AK1647" s="156"/>
    </row>
    <row r="1648" spans="37:37">
      <c r="AK1648" s="156"/>
    </row>
    <row r="1649" spans="37:37">
      <c r="AK1649" s="156"/>
    </row>
    <row r="1650" spans="37:37">
      <c r="AK1650" s="156"/>
    </row>
    <row r="1651" spans="37:37">
      <c r="AK1651" s="156"/>
    </row>
    <row r="1652" spans="37:37">
      <c r="AK1652" s="156"/>
    </row>
    <row r="1653" spans="37:37">
      <c r="AK1653" s="156"/>
    </row>
    <row r="1654" spans="37:37">
      <c r="AK1654" s="156"/>
    </row>
    <row r="1655" spans="37:37">
      <c r="AK1655" s="156"/>
    </row>
    <row r="1656" spans="37:37">
      <c r="AK1656" s="156"/>
    </row>
    <row r="1657" spans="37:37">
      <c r="AK1657" s="156"/>
    </row>
    <row r="1658" spans="37:37">
      <c r="AK1658" s="156"/>
    </row>
    <row r="1659" spans="37:37">
      <c r="AK1659" s="156"/>
    </row>
    <row r="1660" spans="37:37">
      <c r="AK1660" s="156"/>
    </row>
    <row r="1661" spans="37:37">
      <c r="AK1661" s="156"/>
    </row>
    <row r="1662" spans="37:37">
      <c r="AK1662" s="156"/>
    </row>
    <row r="1663" spans="37:37">
      <c r="AK1663" s="156"/>
    </row>
    <row r="1664" spans="37:37">
      <c r="AK1664" s="156"/>
    </row>
    <row r="1665" spans="37:37">
      <c r="AK1665" s="156"/>
    </row>
    <row r="1666" spans="37:37">
      <c r="AK1666" s="156"/>
    </row>
    <row r="1667" spans="37:37">
      <c r="AK1667" s="156"/>
    </row>
    <row r="1668" spans="37:37">
      <c r="AK1668" s="156"/>
    </row>
    <row r="1669" spans="37:37">
      <c r="AK1669" s="156"/>
    </row>
    <row r="1670" spans="37:37">
      <c r="AK1670" s="156"/>
    </row>
    <row r="1671" spans="37:37">
      <c r="AK1671" s="156"/>
    </row>
    <row r="1672" spans="37:37">
      <c r="AK1672" s="156"/>
    </row>
    <row r="1673" spans="37:37">
      <c r="AK1673" s="156"/>
    </row>
    <row r="1674" spans="37:37">
      <c r="AK1674" s="156"/>
    </row>
    <row r="1675" spans="37:37">
      <c r="AK1675" s="156"/>
    </row>
    <row r="1676" spans="37:37">
      <c r="AK1676" s="156"/>
    </row>
    <row r="1677" spans="37:37">
      <c r="AK1677" s="156"/>
    </row>
    <row r="1678" spans="37:37">
      <c r="AK1678" s="156"/>
    </row>
    <row r="1679" spans="37:37">
      <c r="AK1679" s="156"/>
    </row>
    <row r="1680" spans="37:37">
      <c r="AK1680" s="156"/>
    </row>
    <row r="1681" spans="37:37">
      <c r="AK1681" s="156"/>
    </row>
    <row r="1682" spans="37:37">
      <c r="AK1682" s="156"/>
    </row>
    <row r="1683" spans="37:37">
      <c r="AK1683" s="156"/>
    </row>
    <row r="1684" spans="37:37">
      <c r="AK1684" s="156"/>
    </row>
    <row r="1685" spans="37:37">
      <c r="AK1685" s="156"/>
    </row>
    <row r="1686" spans="37:37">
      <c r="AK1686" s="156"/>
    </row>
    <row r="1687" spans="37:37">
      <c r="AK1687" s="156"/>
    </row>
    <row r="1688" spans="37:37">
      <c r="AK1688" s="156"/>
    </row>
    <row r="1689" spans="37:37">
      <c r="AK1689" s="156"/>
    </row>
    <row r="1690" spans="37:37">
      <c r="AK1690" s="156"/>
    </row>
    <row r="1691" spans="37:37">
      <c r="AK1691" s="156"/>
    </row>
    <row r="1692" spans="37:37">
      <c r="AK1692" s="156"/>
    </row>
    <row r="1693" spans="37:37">
      <c r="AK1693" s="156"/>
    </row>
    <row r="1694" spans="37:37">
      <c r="AK1694" s="156"/>
    </row>
    <row r="1695" spans="37:37">
      <c r="AK1695" s="156"/>
    </row>
    <row r="1696" spans="37:37">
      <c r="AK1696" s="156"/>
    </row>
    <row r="1697" spans="37:37">
      <c r="AK1697" s="156"/>
    </row>
    <row r="1698" spans="37:37">
      <c r="AK1698" s="156"/>
    </row>
    <row r="1699" spans="37:37">
      <c r="AK1699" s="156"/>
    </row>
    <row r="1700" spans="37:37">
      <c r="AK1700" s="156"/>
    </row>
    <row r="1701" spans="37:37">
      <c r="AK1701" s="156"/>
    </row>
    <row r="1702" spans="37:37">
      <c r="AK1702" s="156"/>
    </row>
    <row r="1703" spans="37:37">
      <c r="AK1703" s="156"/>
    </row>
    <row r="1704" spans="37:37">
      <c r="AK1704" s="156"/>
    </row>
    <row r="1705" spans="37:37">
      <c r="AK1705" s="156"/>
    </row>
    <row r="1706" spans="37:37">
      <c r="AK1706" s="156"/>
    </row>
    <row r="1707" spans="37:37">
      <c r="AK1707" s="156"/>
    </row>
    <row r="1708" spans="37:37">
      <c r="AK1708" s="156"/>
    </row>
    <row r="1709" spans="37:37">
      <c r="AK1709" s="156"/>
    </row>
    <row r="1710" spans="37:37">
      <c r="AK1710" s="156"/>
    </row>
    <row r="1711" spans="37:37">
      <c r="AK1711" s="156"/>
    </row>
    <row r="1712" spans="37:37">
      <c r="AK1712" s="156"/>
    </row>
    <row r="1713" spans="37:37">
      <c r="AK1713" s="156"/>
    </row>
    <row r="1714" spans="37:37">
      <c r="AK1714" s="156"/>
    </row>
    <row r="1715" spans="37:37">
      <c r="AK1715" s="156"/>
    </row>
    <row r="1716" spans="37:37">
      <c r="AK1716" s="156"/>
    </row>
    <row r="1717" spans="37:37">
      <c r="AK1717" s="156"/>
    </row>
    <row r="1718" spans="37:37">
      <c r="AK1718" s="156"/>
    </row>
    <row r="1719" spans="37:37">
      <c r="AK1719" s="156"/>
    </row>
    <row r="1720" spans="37:37">
      <c r="AK1720" s="156"/>
    </row>
    <row r="1721" spans="37:37">
      <c r="AK1721" s="156"/>
    </row>
    <row r="1722" spans="37:37">
      <c r="AK1722" s="156"/>
    </row>
    <row r="1723" spans="37:37">
      <c r="AK1723" s="156"/>
    </row>
    <row r="1724" spans="37:37">
      <c r="AK1724" s="156"/>
    </row>
    <row r="1725" spans="37:37">
      <c r="AK1725" s="156"/>
    </row>
    <row r="1726" spans="37:37">
      <c r="AK1726" s="156"/>
    </row>
    <row r="1727" spans="37:37">
      <c r="AK1727" s="156"/>
    </row>
    <row r="1728" spans="37:37">
      <c r="AK1728" s="156"/>
    </row>
    <row r="1729" spans="37:37">
      <c r="AK1729" s="156"/>
    </row>
    <row r="1730" spans="37:37">
      <c r="AK1730" s="156"/>
    </row>
    <row r="1731" spans="37:37">
      <c r="AK1731" s="156"/>
    </row>
    <row r="1732" spans="37:37">
      <c r="AK1732" s="156"/>
    </row>
    <row r="1733" spans="37:37">
      <c r="AK1733" s="156"/>
    </row>
    <row r="1734" spans="37:37">
      <c r="AK1734" s="156"/>
    </row>
    <row r="1735" spans="37:37">
      <c r="AK1735" s="156"/>
    </row>
    <row r="1736" spans="37:37">
      <c r="AK1736" s="156"/>
    </row>
    <row r="1737" spans="37:37">
      <c r="AK1737" s="156"/>
    </row>
    <row r="1738" spans="37:37">
      <c r="AK1738" s="156"/>
    </row>
    <row r="1739" spans="37:37">
      <c r="AK1739" s="156"/>
    </row>
    <row r="1740" spans="37:37">
      <c r="AK1740" s="156"/>
    </row>
    <row r="1741" spans="37:37">
      <c r="AK1741" s="156"/>
    </row>
    <row r="1742" spans="37:37">
      <c r="AK1742" s="156"/>
    </row>
    <row r="1743" spans="37:37">
      <c r="AK1743" s="156"/>
    </row>
    <row r="1744" spans="37:37">
      <c r="AK1744" s="156"/>
    </row>
    <row r="1745" spans="37:37">
      <c r="AK1745" s="156"/>
    </row>
    <row r="1746" spans="37:37">
      <c r="AK1746" s="156"/>
    </row>
    <row r="1747" spans="37:37">
      <c r="AK1747" s="156"/>
    </row>
    <row r="1748" spans="37:37">
      <c r="AK1748" s="156"/>
    </row>
    <row r="1749" spans="37:37">
      <c r="AK1749" s="156"/>
    </row>
    <row r="1750" spans="37:37">
      <c r="AK1750" s="156"/>
    </row>
    <row r="1751" spans="37:37">
      <c r="AK1751" s="156"/>
    </row>
    <row r="1752" spans="37:37">
      <c r="AK1752" s="156"/>
    </row>
    <row r="1753" spans="37:37">
      <c r="AK1753" s="156"/>
    </row>
    <row r="1754" spans="37:37">
      <c r="AK1754" s="156"/>
    </row>
    <row r="1755" spans="37:37">
      <c r="AK1755" s="156"/>
    </row>
    <row r="1756" spans="37:37">
      <c r="AK1756" s="156"/>
    </row>
    <row r="1757" spans="37:37">
      <c r="AK1757" s="156"/>
    </row>
    <row r="1758" spans="37:37">
      <c r="AK1758" s="156"/>
    </row>
    <row r="1759" spans="37:37">
      <c r="AK1759" s="156"/>
    </row>
    <row r="1760" spans="37:37">
      <c r="AK1760" s="156"/>
    </row>
    <row r="1761" spans="37:37">
      <c r="AK1761" s="156"/>
    </row>
    <row r="1762" spans="37:37">
      <c r="AK1762" s="156"/>
    </row>
    <row r="1763" spans="37:37">
      <c r="AK1763" s="156"/>
    </row>
    <row r="1764" spans="37:37">
      <c r="AK1764" s="156"/>
    </row>
    <row r="1765" spans="37:37">
      <c r="AK1765" s="156"/>
    </row>
    <row r="1766" spans="37:37">
      <c r="AK1766" s="156"/>
    </row>
    <row r="1767" spans="37:37">
      <c r="AK1767" s="156"/>
    </row>
    <row r="1768" spans="37:37">
      <c r="AK1768" s="156"/>
    </row>
    <row r="1769" spans="37:37">
      <c r="AK1769" s="156"/>
    </row>
    <row r="1770" spans="37:37">
      <c r="AK1770" s="156"/>
    </row>
    <row r="1771" spans="37:37">
      <c r="AK1771" s="156"/>
    </row>
    <row r="1772" spans="37:37">
      <c r="AK1772" s="156"/>
    </row>
    <row r="1773" spans="37:37">
      <c r="AK1773" s="156"/>
    </row>
    <row r="1774" spans="37:37">
      <c r="AK1774" s="156"/>
    </row>
    <row r="1775" spans="37:37">
      <c r="AK1775" s="156"/>
    </row>
    <row r="1776" spans="37:37">
      <c r="AK1776" s="156"/>
    </row>
    <row r="1777" spans="37:37">
      <c r="AK1777" s="156"/>
    </row>
    <row r="1778" spans="37:37">
      <c r="AK1778" s="156"/>
    </row>
    <row r="1779" spans="37:37">
      <c r="AK1779" s="156"/>
    </row>
    <row r="1780" spans="37:37">
      <c r="AK1780" s="156"/>
    </row>
    <row r="1781" spans="37:37">
      <c r="AK1781" s="156"/>
    </row>
    <row r="1782" spans="37:37">
      <c r="AK1782" s="156"/>
    </row>
    <row r="1783" spans="37:37">
      <c r="AK1783" s="156"/>
    </row>
    <row r="1784" spans="37:37">
      <c r="AK1784" s="156"/>
    </row>
    <row r="1785" spans="37:37">
      <c r="AK1785" s="156"/>
    </row>
    <row r="1786" spans="37:37">
      <c r="AK1786" s="156"/>
    </row>
    <row r="1787" spans="37:37">
      <c r="AK1787" s="156"/>
    </row>
    <row r="1788" spans="37:37">
      <c r="AK1788" s="156"/>
    </row>
    <row r="1789" spans="37:37">
      <c r="AK1789" s="156"/>
    </row>
    <row r="1790" spans="37:37">
      <c r="AK1790" s="156"/>
    </row>
    <row r="1791" spans="37:37">
      <c r="AK1791" s="156"/>
    </row>
    <row r="1792" spans="37:37">
      <c r="AK1792" s="156"/>
    </row>
    <row r="1793" spans="37:37">
      <c r="AK1793" s="156"/>
    </row>
    <row r="1794" spans="37:37">
      <c r="AK1794" s="156"/>
    </row>
    <row r="1795" spans="37:37">
      <c r="AK1795" s="156"/>
    </row>
    <row r="1796" spans="37:37">
      <c r="AK1796" s="156"/>
    </row>
    <row r="1797" spans="37:37">
      <c r="AK1797" s="156"/>
    </row>
    <row r="1798" spans="37:37">
      <c r="AK1798" s="156"/>
    </row>
    <row r="1799" spans="37:37">
      <c r="AK1799" s="156"/>
    </row>
    <row r="1800" spans="37:37">
      <c r="AK1800" s="156"/>
    </row>
    <row r="1801" spans="37:37">
      <c r="AK1801" s="156"/>
    </row>
    <row r="1802" spans="37:37">
      <c r="AK1802" s="156"/>
    </row>
    <row r="1803" spans="37:37">
      <c r="AK1803" s="156"/>
    </row>
    <row r="1804" spans="37:37">
      <c r="AK1804" s="156"/>
    </row>
    <row r="1805" spans="37:37">
      <c r="AK1805" s="156"/>
    </row>
    <row r="1806" spans="37:37">
      <c r="AK1806" s="156"/>
    </row>
    <row r="1807" spans="37:37">
      <c r="AK1807" s="156"/>
    </row>
    <row r="1808" spans="37:37">
      <c r="AK1808" s="156"/>
    </row>
    <row r="1809" spans="37:37">
      <c r="AK1809" s="156"/>
    </row>
    <row r="1810" spans="37:37">
      <c r="AK1810" s="156"/>
    </row>
    <row r="1811" spans="37:37">
      <c r="AK1811" s="156"/>
    </row>
    <row r="1812" spans="37:37">
      <c r="AK1812" s="156"/>
    </row>
    <row r="1813" spans="37:37">
      <c r="AK1813" s="156"/>
    </row>
    <row r="1814" spans="37:37">
      <c r="AK1814" s="156"/>
    </row>
    <row r="1815" spans="37:37">
      <c r="AK1815" s="156"/>
    </row>
    <row r="1816" spans="37:37">
      <c r="AK1816" s="156"/>
    </row>
    <row r="1817" spans="37:37">
      <c r="AK1817" s="156"/>
    </row>
    <row r="1818" spans="37:37">
      <c r="AK1818" s="156"/>
    </row>
    <row r="1819" spans="37:37">
      <c r="AK1819" s="156"/>
    </row>
    <row r="1820" spans="37:37">
      <c r="AK1820" s="156"/>
    </row>
    <row r="1821" spans="37:37">
      <c r="AK1821" s="156"/>
    </row>
    <row r="1822" spans="37:37">
      <c r="AK1822" s="156"/>
    </row>
    <row r="1823" spans="37:37">
      <c r="AK1823" s="156"/>
    </row>
    <row r="1824" spans="37:37">
      <c r="AK1824" s="156"/>
    </row>
    <row r="1825" spans="37:37">
      <c r="AK1825" s="156"/>
    </row>
    <row r="1826" spans="37:37">
      <c r="AK1826" s="156"/>
    </row>
    <row r="1827" spans="37:37">
      <c r="AK1827" s="156"/>
    </row>
    <row r="1828" spans="37:37">
      <c r="AK1828" s="156"/>
    </row>
    <row r="1829" spans="37:37">
      <c r="AK1829" s="156"/>
    </row>
    <row r="1830" spans="37:37">
      <c r="AK1830" s="156"/>
    </row>
    <row r="1831" spans="37:37">
      <c r="AK1831" s="156"/>
    </row>
    <row r="1832" spans="37:37">
      <c r="AK1832" s="156"/>
    </row>
    <row r="1833" spans="37:37">
      <c r="AK1833" s="156"/>
    </row>
    <row r="1834" spans="37:37">
      <c r="AK1834" s="156"/>
    </row>
    <row r="1835" spans="37:37">
      <c r="AK1835" s="156"/>
    </row>
    <row r="1836" spans="37:37">
      <c r="AK1836" s="156"/>
    </row>
    <row r="1837" spans="37:37">
      <c r="AK1837" s="156"/>
    </row>
    <row r="1838" spans="37:37">
      <c r="AK1838" s="156"/>
    </row>
    <row r="1839" spans="37:37">
      <c r="AK1839" s="156"/>
    </row>
    <row r="1840" spans="37:37">
      <c r="AK1840" s="156"/>
    </row>
    <row r="1841" spans="37:37">
      <c r="AK1841" s="156"/>
    </row>
    <row r="1842" spans="37:37">
      <c r="AK1842" s="156"/>
    </row>
    <row r="1843" spans="37:37">
      <c r="AK1843" s="156"/>
    </row>
    <row r="1844" spans="37:37">
      <c r="AK1844" s="156"/>
    </row>
    <row r="1845" spans="37:37">
      <c r="AK1845" s="156"/>
    </row>
    <row r="1846" spans="37:37">
      <c r="AK1846" s="156"/>
    </row>
    <row r="1847" spans="37:37">
      <c r="AK1847" s="156"/>
    </row>
    <row r="1848" spans="37:37">
      <c r="AK1848" s="156"/>
    </row>
    <row r="1849" spans="37:37">
      <c r="AK1849" s="156"/>
    </row>
    <row r="1850" spans="37:37">
      <c r="AK1850" s="156"/>
    </row>
    <row r="1851" spans="37:37">
      <c r="AK1851" s="156"/>
    </row>
    <row r="1852" spans="37:37">
      <c r="AK1852" s="156"/>
    </row>
    <row r="1853" spans="37:37">
      <c r="AK1853" s="156"/>
    </row>
    <row r="1854" spans="37:37">
      <c r="AK1854" s="156"/>
    </row>
    <row r="1855" spans="37:37">
      <c r="AK1855" s="156"/>
    </row>
    <row r="1856" spans="37:37">
      <c r="AK1856" s="156"/>
    </row>
    <row r="1857" spans="37:37">
      <c r="AK1857" s="156"/>
    </row>
    <row r="1858" spans="37:37">
      <c r="AK1858" s="156"/>
    </row>
    <row r="1859" spans="37:37">
      <c r="AK1859" s="156"/>
    </row>
    <row r="1860" spans="37:37">
      <c r="AK1860" s="156"/>
    </row>
    <row r="1861" spans="37:37">
      <c r="AK1861" s="156"/>
    </row>
    <row r="1862" spans="37:37">
      <c r="AK1862" s="156"/>
    </row>
    <row r="1863" spans="37:37">
      <c r="AK1863" s="156"/>
    </row>
    <row r="1864" spans="37:37">
      <c r="AK1864" s="156"/>
    </row>
    <row r="1865" spans="37:37">
      <c r="AK1865" s="156"/>
    </row>
    <row r="1866" spans="37:37">
      <c r="AK1866" s="156"/>
    </row>
    <row r="1867" spans="37:37">
      <c r="AK1867" s="156"/>
    </row>
    <row r="1868" spans="37:37">
      <c r="AK1868" s="156"/>
    </row>
    <row r="1869" spans="37:37">
      <c r="AK1869" s="156"/>
    </row>
    <row r="1870" spans="37:37">
      <c r="AK1870" s="156"/>
    </row>
    <row r="1871" spans="37:37">
      <c r="AK1871" s="156"/>
    </row>
    <row r="1872" spans="37:37">
      <c r="AK1872" s="156"/>
    </row>
    <row r="1873" spans="37:37">
      <c r="AK1873" s="156"/>
    </row>
    <row r="1874" spans="37:37">
      <c r="AK1874" s="156"/>
    </row>
    <row r="1875" spans="37:37">
      <c r="AK1875" s="156"/>
    </row>
    <row r="1876" spans="37:37">
      <c r="AK1876" s="156"/>
    </row>
    <row r="1877" spans="37:37">
      <c r="AK1877" s="156"/>
    </row>
    <row r="1878" spans="37:37">
      <c r="AK1878" s="156"/>
    </row>
    <row r="1879" spans="37:37">
      <c r="AK1879" s="156"/>
    </row>
    <row r="1880" spans="37:37">
      <c r="AK1880" s="156"/>
    </row>
    <row r="1881" spans="37:37">
      <c r="AK1881" s="156"/>
    </row>
    <row r="1882" spans="37:37">
      <c r="AK1882" s="156"/>
    </row>
    <row r="1883" spans="37:37">
      <c r="AK1883" s="156"/>
    </row>
    <row r="1884" spans="37:37">
      <c r="AK1884" s="156"/>
    </row>
    <row r="1885" spans="37:37">
      <c r="AK1885" s="156"/>
    </row>
    <row r="1886" spans="37:37">
      <c r="AK1886" s="156"/>
    </row>
    <row r="1887" spans="37:37">
      <c r="AK1887" s="156"/>
    </row>
    <row r="1888" spans="37:37">
      <c r="AK1888" s="156"/>
    </row>
    <row r="1889" spans="37:37">
      <c r="AK1889" s="156"/>
    </row>
    <row r="1890" spans="37:37">
      <c r="AK1890" s="156"/>
    </row>
    <row r="1891" spans="37:37">
      <c r="AK1891" s="156"/>
    </row>
    <row r="1892" spans="37:37">
      <c r="AK1892" s="156"/>
    </row>
    <row r="1893" spans="37:37">
      <c r="AK1893" s="156"/>
    </row>
    <row r="1894" spans="37:37">
      <c r="AK1894" s="156"/>
    </row>
    <row r="1895" spans="37:37">
      <c r="AK1895" s="156"/>
    </row>
    <row r="1896" spans="37:37">
      <c r="AK1896" s="156"/>
    </row>
    <row r="1897" spans="37:37">
      <c r="AK1897" s="156"/>
    </row>
    <row r="1898" spans="37:37">
      <c r="AK1898" s="156"/>
    </row>
    <row r="1899" spans="37:37">
      <c r="AK1899" s="156"/>
    </row>
    <row r="1900" spans="37:37">
      <c r="AK1900" s="156"/>
    </row>
    <row r="1901" spans="37:37">
      <c r="AK1901" s="156"/>
    </row>
    <row r="1902" spans="37:37">
      <c r="AK1902" s="156"/>
    </row>
    <row r="1903" spans="37:37">
      <c r="AK1903" s="156"/>
    </row>
    <row r="1904" spans="37:37">
      <c r="AK1904" s="156"/>
    </row>
    <row r="1905" spans="37:37">
      <c r="AK1905" s="156"/>
    </row>
    <row r="1906" spans="37:37">
      <c r="AK1906" s="156"/>
    </row>
    <row r="1907" spans="37:37">
      <c r="AK1907" s="156"/>
    </row>
    <row r="1908" spans="37:37">
      <c r="AK1908" s="156"/>
    </row>
    <row r="1909" spans="37:37">
      <c r="AK1909" s="156"/>
    </row>
    <row r="1910" spans="37:37">
      <c r="AK1910" s="156"/>
    </row>
    <row r="1911" spans="37:37">
      <c r="AK1911" s="156"/>
    </row>
    <row r="1912" spans="37:37">
      <c r="AK1912" s="156"/>
    </row>
    <row r="1913" spans="37:37">
      <c r="AK1913" s="156"/>
    </row>
    <row r="1914" spans="37:37">
      <c r="AK1914" s="156"/>
    </row>
    <row r="1915" spans="37:37">
      <c r="AK1915" s="156"/>
    </row>
    <row r="1916" spans="37:37">
      <c r="AK1916" s="156"/>
    </row>
    <row r="1917" spans="37:37">
      <c r="AK1917" s="156"/>
    </row>
    <row r="1918" spans="37:37">
      <c r="AK1918" s="156"/>
    </row>
    <row r="1919" spans="37:37">
      <c r="AK1919" s="156"/>
    </row>
    <row r="1920" spans="37:37">
      <c r="AK1920" s="156"/>
    </row>
    <row r="1921" spans="37:37">
      <c r="AK1921" s="156"/>
    </row>
    <row r="1922" spans="37:37">
      <c r="AK1922" s="156"/>
    </row>
    <row r="1923" spans="37:37">
      <c r="AK1923" s="156"/>
    </row>
    <row r="1924" spans="37:37">
      <c r="AK1924" s="156"/>
    </row>
    <row r="1925" spans="37:37">
      <c r="AK1925" s="156"/>
    </row>
    <row r="1926" spans="37:37">
      <c r="AK1926" s="156"/>
    </row>
    <row r="1927" spans="37:37">
      <c r="AK1927" s="156"/>
    </row>
    <row r="1928" spans="37:37">
      <c r="AK1928" s="156"/>
    </row>
    <row r="1929" spans="37:37">
      <c r="AK1929" s="156"/>
    </row>
    <row r="1930" spans="37:37">
      <c r="AK1930" s="156"/>
    </row>
    <row r="1931" spans="37:37">
      <c r="AK1931" s="156"/>
    </row>
    <row r="1932" spans="37:37">
      <c r="AK1932" s="156"/>
    </row>
    <row r="1933" spans="37:37">
      <c r="AK1933" s="156"/>
    </row>
    <row r="1934" spans="37:37">
      <c r="AK1934" s="156"/>
    </row>
    <row r="1935" spans="37:37">
      <c r="AK1935" s="156"/>
    </row>
    <row r="1936" spans="37:37">
      <c r="AK1936" s="156"/>
    </row>
    <row r="1937" spans="37:37">
      <c r="AK1937" s="156"/>
    </row>
    <row r="1938" spans="37:37">
      <c r="AK1938" s="156"/>
    </row>
    <row r="1939" spans="37:37">
      <c r="AK1939" s="156"/>
    </row>
    <row r="1940" spans="37:37">
      <c r="AK1940" s="156"/>
    </row>
    <row r="1941" spans="37:37">
      <c r="AK1941" s="156"/>
    </row>
    <row r="1942" spans="37:37">
      <c r="AK1942" s="156"/>
    </row>
    <row r="1943" spans="37:37">
      <c r="AK1943" s="156"/>
    </row>
    <row r="1944" spans="37:37">
      <c r="AK1944" s="156"/>
    </row>
    <row r="1945" spans="37:37">
      <c r="AK1945" s="156"/>
    </row>
    <row r="1946" spans="37:37">
      <c r="AK1946" s="156"/>
    </row>
    <row r="1947" spans="37:37">
      <c r="AK1947" s="156"/>
    </row>
    <row r="1948" spans="37:37">
      <c r="AK1948" s="156"/>
    </row>
    <row r="1949" spans="37:37">
      <c r="AK1949" s="156"/>
    </row>
    <row r="1950" spans="37:37">
      <c r="AK1950" s="156"/>
    </row>
    <row r="1951" spans="37:37">
      <c r="AK1951" s="156"/>
    </row>
    <row r="1952" spans="37:37">
      <c r="AK1952" s="156"/>
    </row>
    <row r="1953" spans="37:37">
      <c r="AK1953" s="156"/>
    </row>
    <row r="1954" spans="37:37">
      <c r="AK1954" s="156"/>
    </row>
    <row r="1955" spans="37:37">
      <c r="AK1955" s="156"/>
    </row>
    <row r="1956" spans="37:37">
      <c r="AK1956" s="156"/>
    </row>
    <row r="1957" spans="37:37">
      <c r="AK1957" s="156"/>
    </row>
    <row r="1958" spans="37:37">
      <c r="AK1958" s="156"/>
    </row>
    <row r="1959" spans="37:37">
      <c r="AK1959" s="156"/>
    </row>
    <row r="1960" spans="37:37">
      <c r="AK1960" s="156"/>
    </row>
    <row r="1961" spans="37:37">
      <c r="AK1961" s="156"/>
    </row>
    <row r="1962" spans="37:37">
      <c r="AK1962" s="156"/>
    </row>
    <row r="1963" spans="37:37">
      <c r="AK1963" s="156"/>
    </row>
    <row r="1964" spans="37:37">
      <c r="AK1964" s="156"/>
    </row>
    <row r="1965" spans="37:37">
      <c r="AK1965" s="156"/>
    </row>
    <row r="1966" spans="37:37">
      <c r="AK1966" s="156"/>
    </row>
    <row r="1967" spans="37:37">
      <c r="AK1967" s="156"/>
    </row>
    <row r="1968" spans="37:37">
      <c r="AK1968" s="156"/>
    </row>
    <row r="1969" spans="37:37">
      <c r="AK1969" s="156"/>
    </row>
    <row r="1970" spans="37:37">
      <c r="AK1970" s="156"/>
    </row>
    <row r="1971" spans="37:37">
      <c r="AK1971" s="156"/>
    </row>
    <row r="1972" spans="37:37">
      <c r="AK1972" s="156"/>
    </row>
    <row r="1973" spans="37:37">
      <c r="AK1973" s="156"/>
    </row>
    <row r="1974" spans="37:37">
      <c r="AK1974" s="156"/>
    </row>
    <row r="1975" spans="37:37">
      <c r="AK1975" s="156"/>
    </row>
    <row r="1976" spans="37:37">
      <c r="AK1976" s="156"/>
    </row>
    <row r="1977" spans="37:37">
      <c r="AK1977" s="156"/>
    </row>
    <row r="1978" spans="37:37">
      <c r="AK1978" s="156"/>
    </row>
    <row r="1979" spans="37:37">
      <c r="AK1979" s="156"/>
    </row>
    <row r="1980" spans="37:37">
      <c r="AK1980" s="156"/>
    </row>
    <row r="1981" spans="37:37">
      <c r="AK1981" s="156"/>
    </row>
    <row r="1982" spans="37:37">
      <c r="AK1982" s="156"/>
    </row>
    <row r="1983" spans="37:37">
      <c r="AK1983" s="156"/>
    </row>
    <row r="1984" spans="37:37">
      <c r="AK1984" s="156"/>
    </row>
    <row r="1985" spans="37:37">
      <c r="AK1985" s="156"/>
    </row>
    <row r="1986" spans="37:37">
      <c r="AK1986" s="156"/>
    </row>
    <row r="1987" spans="37:37">
      <c r="AK1987" s="156"/>
    </row>
    <row r="1988" spans="37:37">
      <c r="AK1988" s="156"/>
    </row>
    <row r="1989" spans="37:37">
      <c r="AK1989" s="156"/>
    </row>
    <row r="1990" spans="37:37">
      <c r="AK1990" s="156"/>
    </row>
    <row r="1991" spans="37:37">
      <c r="AK1991" s="156"/>
    </row>
    <row r="1992" spans="37:37">
      <c r="AK1992" s="156"/>
    </row>
    <row r="1993" spans="37:37">
      <c r="AK1993" s="156"/>
    </row>
    <row r="1994" spans="37:37">
      <c r="AK1994" s="156"/>
    </row>
    <row r="1995" spans="37:37">
      <c r="AK1995" s="156"/>
    </row>
    <row r="1996" spans="37:37">
      <c r="AK1996" s="156"/>
    </row>
    <row r="1997" spans="37:37">
      <c r="AK1997" s="156"/>
    </row>
    <row r="1998" spans="37:37">
      <c r="AK1998" s="156"/>
    </row>
    <row r="1999" spans="37:37">
      <c r="AK1999" s="156"/>
    </row>
    <row r="2000" spans="37:37">
      <c r="AK2000" s="156"/>
    </row>
    <row r="2001" spans="37:37">
      <c r="AK2001" s="156"/>
    </row>
    <row r="2002" spans="37:37">
      <c r="AK2002" s="156"/>
    </row>
    <row r="2003" spans="37:37">
      <c r="AK2003" s="156"/>
    </row>
    <row r="2004" spans="37:37">
      <c r="AK2004" s="156"/>
    </row>
    <row r="2005" spans="37:37">
      <c r="AK2005" s="156"/>
    </row>
    <row r="2006" spans="37:37">
      <c r="AK2006" s="156"/>
    </row>
    <row r="2007" spans="37:37">
      <c r="AK2007" s="156"/>
    </row>
    <row r="2008" spans="37:37">
      <c r="AK2008" s="156"/>
    </row>
    <row r="2009" spans="37:37">
      <c r="AK2009" s="156"/>
    </row>
    <row r="2010" spans="37:37">
      <c r="AK2010" s="156"/>
    </row>
    <row r="2011" spans="37:37">
      <c r="AK2011" s="156"/>
    </row>
    <row r="2012" spans="37:37">
      <c r="AK2012" s="156"/>
    </row>
    <row r="2013" spans="37:37">
      <c r="AK2013" s="156"/>
    </row>
    <row r="2014" spans="37:37">
      <c r="AK2014" s="156"/>
    </row>
    <row r="2015" spans="37:37">
      <c r="AK2015" s="156"/>
    </row>
    <row r="2016" spans="37:37">
      <c r="AK2016" s="156"/>
    </row>
    <row r="2017" spans="37:37">
      <c r="AK2017" s="156"/>
    </row>
    <row r="2018" spans="37:37">
      <c r="AK2018" s="156"/>
    </row>
    <row r="2019" spans="37:37">
      <c r="AK2019" s="156"/>
    </row>
    <row r="2020" spans="37:37">
      <c r="AK2020" s="156"/>
    </row>
    <row r="2021" spans="37:37">
      <c r="AK2021" s="156"/>
    </row>
    <row r="2022" spans="37:37">
      <c r="AK2022" s="156"/>
    </row>
    <row r="2023" spans="37:37">
      <c r="AK2023" s="156"/>
    </row>
    <row r="2024" spans="37:37">
      <c r="AK2024" s="156"/>
    </row>
    <row r="2025" spans="37:37">
      <c r="AK2025" s="156"/>
    </row>
    <row r="2026" spans="37:37">
      <c r="AK2026" s="156"/>
    </row>
    <row r="2027" spans="37:37">
      <c r="AK2027" s="156"/>
    </row>
    <row r="2028" spans="37:37">
      <c r="AK2028" s="156"/>
    </row>
    <row r="2029" spans="37:37">
      <c r="AK2029" s="156"/>
    </row>
    <row r="2030" spans="37:37">
      <c r="AK2030" s="156"/>
    </row>
    <row r="2031" spans="37:37">
      <c r="AK2031" s="156"/>
    </row>
    <row r="2032" spans="37:37">
      <c r="AK2032" s="156"/>
    </row>
    <row r="2033" spans="37:37">
      <c r="AK2033" s="156"/>
    </row>
    <row r="2034" spans="37:37">
      <c r="AK2034" s="156"/>
    </row>
    <row r="2035" spans="37:37">
      <c r="AK2035" s="156"/>
    </row>
    <row r="2036" spans="37:37">
      <c r="AK2036" s="156"/>
    </row>
    <row r="2037" spans="37:37">
      <c r="AK2037" s="156"/>
    </row>
    <row r="2038" spans="37:37">
      <c r="AK2038" s="156"/>
    </row>
    <row r="2039" spans="37:37">
      <c r="AK2039" s="156"/>
    </row>
    <row r="2040" spans="37:37">
      <c r="AK2040" s="156"/>
    </row>
    <row r="2041" spans="37:37">
      <c r="AK2041" s="156"/>
    </row>
    <row r="2042" spans="37:37">
      <c r="AK2042" s="156"/>
    </row>
    <row r="2043" spans="37:37">
      <c r="AK2043" s="156"/>
    </row>
    <row r="2044" spans="37:37">
      <c r="AK2044" s="156"/>
    </row>
    <row r="2045" spans="37:37">
      <c r="AK2045" s="156"/>
    </row>
    <row r="2046" spans="37:37">
      <c r="AK2046" s="156"/>
    </row>
    <row r="2047" spans="37:37">
      <c r="AK2047" s="156"/>
    </row>
    <row r="2048" spans="37:37">
      <c r="AK2048" s="156"/>
    </row>
    <row r="2049" spans="37:37">
      <c r="AK2049" s="156"/>
    </row>
    <row r="2050" spans="37:37">
      <c r="AK2050" s="156"/>
    </row>
    <row r="2051" spans="37:37">
      <c r="AK2051" s="156"/>
    </row>
    <row r="2052" spans="37:37">
      <c r="AK2052" s="156"/>
    </row>
    <row r="2053" spans="37:37">
      <c r="AK2053" s="156"/>
    </row>
    <row r="2054" spans="37:37">
      <c r="AK2054" s="156"/>
    </row>
    <row r="2055" spans="37:37">
      <c r="AK2055" s="156"/>
    </row>
    <row r="2056" spans="37:37">
      <c r="AK2056" s="156"/>
    </row>
    <row r="2057" spans="37:37">
      <c r="AK2057" s="156"/>
    </row>
    <row r="2058" spans="37:37">
      <c r="AK2058" s="156"/>
    </row>
    <row r="2059" spans="37:37">
      <c r="AK2059" s="156"/>
    </row>
    <row r="2060" spans="37:37">
      <c r="AK2060" s="156"/>
    </row>
    <row r="2061" spans="37:37">
      <c r="AK2061" s="156"/>
    </row>
    <row r="2062" spans="37:37">
      <c r="AK2062" s="156"/>
    </row>
    <row r="2063" spans="37:37">
      <c r="AK2063" s="156"/>
    </row>
    <row r="2064" spans="37:37">
      <c r="AK2064" s="156"/>
    </row>
    <row r="2065" spans="37:37">
      <c r="AK2065" s="156"/>
    </row>
    <row r="2066" spans="37:37">
      <c r="AK2066" s="156"/>
    </row>
    <row r="2067" spans="37:37">
      <c r="AK2067" s="156"/>
    </row>
    <row r="2068" spans="37:37">
      <c r="AK2068" s="156"/>
    </row>
    <row r="2069" spans="37:37">
      <c r="AK2069" s="156"/>
    </row>
    <row r="2070" spans="37:37">
      <c r="AK2070" s="156"/>
    </row>
    <row r="2071" spans="37:37">
      <c r="AK2071" s="156"/>
    </row>
    <row r="2072" spans="37:37">
      <c r="AK2072" s="156"/>
    </row>
    <row r="2073" spans="37:37">
      <c r="AK2073" s="156"/>
    </row>
    <row r="2074" spans="37:37">
      <c r="AK2074" s="156"/>
    </row>
    <row r="2075" spans="37:37">
      <c r="AK2075" s="156"/>
    </row>
    <row r="2076" spans="37:37">
      <c r="AK2076" s="156"/>
    </row>
    <row r="2077" spans="37:37">
      <c r="AK2077" s="156"/>
    </row>
    <row r="2078" spans="37:37">
      <c r="AK2078" s="156"/>
    </row>
    <row r="2079" spans="37:37">
      <c r="AK2079" s="156"/>
    </row>
    <row r="2080" spans="37:37">
      <c r="AK2080" s="156"/>
    </row>
    <row r="2081" spans="37:37">
      <c r="AK2081" s="156"/>
    </row>
    <row r="2082" spans="37:37">
      <c r="AK2082" s="156"/>
    </row>
    <row r="2083" spans="37:37">
      <c r="AK2083" s="156"/>
    </row>
    <row r="2084" spans="37:37">
      <c r="AK2084" s="156"/>
    </row>
    <row r="2085" spans="37:37">
      <c r="AK2085" s="156"/>
    </row>
    <row r="2086" spans="37:37">
      <c r="AK2086" s="156"/>
    </row>
    <row r="2087" spans="37:37">
      <c r="AK2087" s="156"/>
    </row>
    <row r="2088" spans="37:37">
      <c r="AK2088" s="156"/>
    </row>
    <row r="2089" spans="37:37">
      <c r="AK2089" s="156"/>
    </row>
    <row r="2090" spans="37:37">
      <c r="AK2090" s="156"/>
    </row>
    <row r="2091" spans="37:37">
      <c r="AK2091" s="156"/>
    </row>
    <row r="2092" spans="37:37">
      <c r="AK2092" s="156"/>
    </row>
    <row r="2093" spans="37:37">
      <c r="AK2093" s="156"/>
    </row>
    <row r="2094" spans="37:37">
      <c r="AK2094" s="156"/>
    </row>
    <row r="2095" spans="37:37">
      <c r="AK2095" s="156"/>
    </row>
    <row r="2096" spans="37:37">
      <c r="AK2096" s="156"/>
    </row>
    <row r="2097" spans="37:37">
      <c r="AK2097" s="156"/>
    </row>
    <row r="2098" spans="37:37">
      <c r="AK2098" s="156"/>
    </row>
    <row r="2099" spans="37:37">
      <c r="AK2099" s="156"/>
    </row>
    <row r="2100" spans="37:37">
      <c r="AK2100" s="156"/>
    </row>
    <row r="2101" spans="37:37">
      <c r="AK2101" s="156"/>
    </row>
    <row r="2102" spans="37:37">
      <c r="AK2102" s="156"/>
    </row>
    <row r="2103" spans="37:37">
      <c r="AK2103" s="156"/>
    </row>
    <row r="2104" spans="37:37">
      <c r="AK2104" s="156"/>
    </row>
    <row r="2105" spans="37:37">
      <c r="AK2105" s="156"/>
    </row>
    <row r="2106" spans="37:37">
      <c r="AK2106" s="156"/>
    </row>
    <row r="2107" spans="37:37">
      <c r="AK2107" s="156"/>
    </row>
    <row r="2108" spans="37:37">
      <c r="AK2108" s="156"/>
    </row>
    <row r="2109" spans="37:37">
      <c r="AK2109" s="156"/>
    </row>
    <row r="2110" spans="37:37">
      <c r="AK2110" s="156"/>
    </row>
    <row r="2111" spans="37:37">
      <c r="AK2111" s="156"/>
    </row>
    <row r="2112" spans="37:37">
      <c r="AK2112" s="156"/>
    </row>
    <row r="2113" spans="37:37">
      <c r="AK2113" s="156"/>
    </row>
    <row r="2114" spans="37:37">
      <c r="AK2114" s="156"/>
    </row>
    <row r="2115" spans="37:37">
      <c r="AK2115" s="156"/>
    </row>
    <row r="2116" spans="37:37">
      <c r="AK2116" s="156"/>
    </row>
    <row r="2117" spans="37:37">
      <c r="AK2117" s="156"/>
    </row>
    <row r="2118" spans="37:37">
      <c r="AK2118" s="156"/>
    </row>
    <row r="2119" spans="37:37">
      <c r="AK2119" s="156"/>
    </row>
    <row r="2120" spans="37:37">
      <c r="AK2120" s="156"/>
    </row>
    <row r="2121" spans="37:37">
      <c r="AK2121" s="156"/>
    </row>
    <row r="2122" spans="37:37">
      <c r="AK2122" s="156"/>
    </row>
    <row r="2123" spans="37:37">
      <c r="AK2123" s="156"/>
    </row>
    <row r="2124" spans="37:37">
      <c r="AK2124" s="156"/>
    </row>
    <row r="2125" spans="37:37">
      <c r="AK2125" s="156"/>
    </row>
    <row r="2126" spans="37:37">
      <c r="AK2126" s="156"/>
    </row>
    <row r="2127" spans="37:37">
      <c r="AK2127" s="156"/>
    </row>
    <row r="2128" spans="37:37">
      <c r="AK2128" s="156"/>
    </row>
    <row r="2129" spans="37:37">
      <c r="AK2129" s="156"/>
    </row>
    <row r="2130" spans="37:37">
      <c r="AK2130" s="156"/>
    </row>
    <row r="2131" spans="37:37">
      <c r="AK2131" s="156"/>
    </row>
    <row r="2132" spans="37:37">
      <c r="AK2132" s="156"/>
    </row>
    <row r="2133" spans="37:37">
      <c r="AK2133" s="156"/>
    </row>
    <row r="2134" spans="37:37">
      <c r="AK2134" s="156"/>
    </row>
    <row r="2135" spans="37:37">
      <c r="AK2135" s="156"/>
    </row>
    <row r="2136" spans="37:37">
      <c r="AK2136" s="156"/>
    </row>
    <row r="2137" spans="37:37">
      <c r="AK2137" s="156"/>
    </row>
    <row r="2138" spans="37:37">
      <c r="AK2138" s="156"/>
    </row>
    <row r="2139" spans="37:37">
      <c r="AK2139" s="156"/>
    </row>
    <row r="2140" spans="37:37">
      <c r="AK2140" s="156"/>
    </row>
    <row r="2141" spans="37:37">
      <c r="AK2141" s="156"/>
    </row>
    <row r="2142" spans="37:37">
      <c r="AK2142" s="156"/>
    </row>
    <row r="2143" spans="37:37">
      <c r="AK2143" s="156"/>
    </row>
    <row r="2144" spans="37:37">
      <c r="AK2144" s="156"/>
    </row>
    <row r="2145" spans="37:37">
      <c r="AK2145" s="156"/>
    </row>
    <row r="2146" spans="37:37">
      <c r="AK2146" s="156"/>
    </row>
    <row r="2147" spans="37:37">
      <c r="AK2147" s="156"/>
    </row>
    <row r="2148" spans="37:37">
      <c r="AK2148" s="156"/>
    </row>
    <row r="2149" spans="37:37">
      <c r="AK2149" s="156"/>
    </row>
    <row r="2150" spans="37:37">
      <c r="AK2150" s="156"/>
    </row>
    <row r="2151" spans="37:37">
      <c r="AK2151" s="156"/>
    </row>
    <row r="2152" spans="37:37">
      <c r="AK2152" s="156"/>
    </row>
    <row r="2153" spans="37:37">
      <c r="AK2153" s="156"/>
    </row>
    <row r="2154" spans="37:37">
      <c r="AK2154" s="156"/>
    </row>
    <row r="2155" spans="37:37">
      <c r="AK2155" s="156"/>
    </row>
    <row r="2156" spans="37:37">
      <c r="AK2156" s="156"/>
    </row>
    <row r="2157" spans="37:37">
      <c r="AK2157" s="156"/>
    </row>
    <row r="2158" spans="37:37">
      <c r="AK2158" s="156"/>
    </row>
    <row r="2159" spans="37:37">
      <c r="AK2159" s="156"/>
    </row>
    <row r="2160" spans="37:37">
      <c r="AK2160" s="156"/>
    </row>
    <row r="2161" spans="37:37">
      <c r="AK2161" s="156"/>
    </row>
    <row r="2162" spans="37:37">
      <c r="AK2162" s="156"/>
    </row>
    <row r="2163" spans="37:37">
      <c r="AK2163" s="156"/>
    </row>
    <row r="2164" spans="37:37">
      <c r="AK2164" s="156"/>
    </row>
    <row r="2165" spans="37:37">
      <c r="AK2165" s="156"/>
    </row>
    <row r="2166" spans="37:37">
      <c r="AK2166" s="156"/>
    </row>
    <row r="2167" spans="37:37">
      <c r="AK2167" s="156"/>
    </row>
    <row r="2168" spans="37:37">
      <c r="AK2168" s="156"/>
    </row>
    <row r="2169" spans="37:37">
      <c r="AK2169" s="156"/>
    </row>
    <row r="2170" spans="37:37">
      <c r="AK2170" s="156"/>
    </row>
    <row r="2171" spans="37:37">
      <c r="AK2171" s="156"/>
    </row>
    <row r="2172" spans="37:37">
      <c r="AK2172" s="156"/>
    </row>
    <row r="2173" spans="37:37">
      <c r="AK2173" s="156"/>
    </row>
    <row r="2174" spans="37:37">
      <c r="AK2174" s="156"/>
    </row>
    <row r="2175" spans="37:37">
      <c r="AK2175" s="156"/>
    </row>
    <row r="2176" spans="37:37">
      <c r="AK2176" s="156"/>
    </row>
    <row r="2177" spans="37:37">
      <c r="AK2177" s="156"/>
    </row>
    <row r="2178" spans="37:37">
      <c r="AK2178" s="156"/>
    </row>
    <row r="2179" spans="37:37">
      <c r="AK2179" s="156"/>
    </row>
    <row r="2180" spans="37:37">
      <c r="AK2180" s="156"/>
    </row>
    <row r="2181" spans="37:37">
      <c r="AK2181" s="156"/>
    </row>
    <row r="2182" spans="37:37">
      <c r="AK2182" s="156"/>
    </row>
    <row r="2183" spans="37:37">
      <c r="AK2183" s="156"/>
    </row>
    <row r="2184" spans="37:37">
      <c r="AK2184" s="156"/>
    </row>
    <row r="2185" spans="37:37">
      <c r="AK2185" s="156"/>
    </row>
    <row r="2186" spans="37:37">
      <c r="AK2186" s="156"/>
    </row>
    <row r="2187" spans="37:37">
      <c r="AK2187" s="156"/>
    </row>
    <row r="2188" spans="37:37">
      <c r="AK2188" s="156"/>
    </row>
    <row r="2189" spans="37:37">
      <c r="AK2189" s="156"/>
    </row>
    <row r="2190" spans="37:37">
      <c r="AK2190" s="156"/>
    </row>
    <row r="2191" spans="37:37">
      <c r="AK2191" s="156"/>
    </row>
    <row r="2192" spans="37:37">
      <c r="AK2192" s="156"/>
    </row>
    <row r="2193" spans="37:37">
      <c r="AK2193" s="156"/>
    </row>
    <row r="2194" spans="37:37">
      <c r="AK2194" s="156"/>
    </row>
    <row r="2195" spans="37:37">
      <c r="AK2195" s="156"/>
    </row>
    <row r="2196" spans="37:37">
      <c r="AK2196" s="156"/>
    </row>
    <row r="2197" spans="37:37">
      <c r="AK2197" s="156"/>
    </row>
    <row r="2198" spans="37:37">
      <c r="AK2198" s="156"/>
    </row>
    <row r="2199" spans="37:37">
      <c r="AK2199" s="156"/>
    </row>
    <row r="2200" spans="37:37">
      <c r="AK2200" s="156"/>
    </row>
    <row r="2201" spans="37:37">
      <c r="AK2201" s="156"/>
    </row>
    <row r="2202" spans="37:37">
      <c r="AK2202" s="156"/>
    </row>
    <row r="2203" spans="37:37">
      <c r="AK2203" s="156"/>
    </row>
    <row r="2204" spans="37:37">
      <c r="AK2204" s="156"/>
    </row>
    <row r="2205" spans="37:37">
      <c r="AK2205" s="156"/>
    </row>
    <row r="2206" spans="37:37">
      <c r="AK2206" s="156"/>
    </row>
    <row r="2207" spans="37:37">
      <c r="AK2207" s="156"/>
    </row>
    <row r="2208" spans="37:37">
      <c r="AK2208" s="156"/>
    </row>
    <row r="2209" spans="37:37">
      <c r="AK2209" s="156"/>
    </row>
    <row r="2210" spans="37:37">
      <c r="AK2210" s="156"/>
    </row>
    <row r="2211" spans="37:37">
      <c r="AK2211" s="156"/>
    </row>
    <row r="2212" spans="37:37">
      <c r="AK2212" s="156"/>
    </row>
    <row r="2213" spans="37:37">
      <c r="AK2213" s="156"/>
    </row>
    <row r="2214" spans="37:37">
      <c r="AK2214" s="156"/>
    </row>
    <row r="2215" spans="37:37">
      <c r="AK2215" s="156"/>
    </row>
    <row r="2216" spans="37:37">
      <c r="AK2216" s="156"/>
    </row>
    <row r="2217" spans="37:37">
      <c r="AK2217" s="156"/>
    </row>
    <row r="2218" spans="37:37">
      <c r="AK2218" s="156"/>
    </row>
    <row r="2219" spans="37:37">
      <c r="AK2219" s="156"/>
    </row>
    <row r="2220" spans="37:37">
      <c r="AK2220" s="156"/>
    </row>
    <row r="2221" spans="37:37">
      <c r="AK2221" s="156"/>
    </row>
    <row r="2222" spans="37:37">
      <c r="AK2222" s="156"/>
    </row>
    <row r="2223" spans="37:37">
      <c r="AK2223" s="156"/>
    </row>
    <row r="2224" spans="37:37">
      <c r="AK2224" s="156"/>
    </row>
    <row r="2225" spans="37:37">
      <c r="AK2225" s="156"/>
    </row>
    <row r="2226" spans="37:37">
      <c r="AK2226" s="156"/>
    </row>
    <row r="2227" spans="37:37">
      <c r="AK2227" s="156"/>
    </row>
    <row r="2228" spans="37:37">
      <c r="AK2228" s="156"/>
    </row>
    <row r="2229" spans="37:37">
      <c r="AK2229" s="156"/>
    </row>
    <row r="2230" spans="37:37">
      <c r="AK2230" s="156"/>
    </row>
    <row r="2231" spans="37:37">
      <c r="AK2231" s="156"/>
    </row>
    <row r="2232" spans="37:37">
      <c r="AK2232" s="156"/>
    </row>
    <row r="2233" spans="37:37">
      <c r="AK2233" s="156"/>
    </row>
    <row r="2234" spans="37:37">
      <c r="AK2234" s="156"/>
    </row>
    <row r="2235" spans="37:37">
      <c r="AK2235" s="156"/>
    </row>
    <row r="2236" spans="37:37">
      <c r="AK2236" s="156"/>
    </row>
    <row r="2237" spans="37:37">
      <c r="AK2237" s="156"/>
    </row>
    <row r="2238" spans="37:37">
      <c r="AK2238" s="156"/>
    </row>
    <row r="2239" spans="37:37">
      <c r="AK2239" s="156"/>
    </row>
    <row r="2240" spans="37:37">
      <c r="AK2240" s="156"/>
    </row>
    <row r="2241" spans="37:37">
      <c r="AK2241" s="156"/>
    </row>
    <row r="2242" spans="37:37">
      <c r="AK2242" s="156"/>
    </row>
    <row r="2243" spans="37:37">
      <c r="AK2243" s="156"/>
    </row>
    <row r="2244" spans="37:37">
      <c r="AK2244" s="156"/>
    </row>
    <row r="2245" spans="37:37">
      <c r="AK2245" s="156"/>
    </row>
    <row r="2246" spans="37:37">
      <c r="AK2246" s="156"/>
    </row>
    <row r="2247" spans="37:37">
      <c r="AK2247" s="156"/>
    </row>
    <row r="2248" spans="37:37">
      <c r="AK2248" s="156"/>
    </row>
    <row r="2249" spans="37:37">
      <c r="AK2249" s="156"/>
    </row>
    <row r="2250" spans="37:37">
      <c r="AK2250" s="156"/>
    </row>
    <row r="2251" spans="37:37">
      <c r="AK2251" s="156"/>
    </row>
    <row r="2252" spans="37:37">
      <c r="AK2252" s="156"/>
    </row>
    <row r="2253" spans="37:37">
      <c r="AK2253" s="156"/>
    </row>
    <row r="2254" spans="37:37">
      <c r="AK2254" s="156"/>
    </row>
    <row r="2255" spans="37:37">
      <c r="AK2255" s="156"/>
    </row>
    <row r="2256" spans="37:37">
      <c r="AK2256" s="156"/>
    </row>
    <row r="2257" spans="37:37">
      <c r="AK2257" s="156"/>
    </row>
    <row r="2258" spans="37:37">
      <c r="AK2258" s="156"/>
    </row>
    <row r="2259" spans="37:37">
      <c r="AK2259" s="156"/>
    </row>
    <row r="2260" spans="37:37">
      <c r="AK2260" s="156"/>
    </row>
    <row r="2261" spans="37:37">
      <c r="AK2261" s="156"/>
    </row>
    <row r="2262" spans="37:37">
      <c r="AK2262" s="156"/>
    </row>
    <row r="2263" spans="37:37">
      <c r="AK2263" s="156"/>
    </row>
    <row r="2264" spans="37:37">
      <c r="AK2264" s="156"/>
    </row>
    <row r="2265" spans="37:37">
      <c r="AK2265" s="156"/>
    </row>
    <row r="2266" spans="37:37">
      <c r="AK2266" s="156"/>
    </row>
    <row r="2267" spans="37:37">
      <c r="AK2267" s="156"/>
    </row>
    <row r="2268" spans="37:37">
      <c r="AK2268" s="156"/>
    </row>
    <row r="2269" spans="37:37">
      <c r="AK2269" s="156"/>
    </row>
    <row r="2270" spans="37:37">
      <c r="AK2270" s="156"/>
    </row>
    <row r="2271" spans="37:37">
      <c r="AK2271" s="156"/>
    </row>
    <row r="2272" spans="37:37">
      <c r="AK2272" s="156"/>
    </row>
    <row r="2273" spans="37:37">
      <c r="AK2273" s="156"/>
    </row>
    <row r="2274" spans="37:37">
      <c r="AK2274" s="156"/>
    </row>
    <row r="2275" spans="37:37">
      <c r="AK2275" s="156"/>
    </row>
    <row r="2276" spans="37:37">
      <c r="AK2276" s="156"/>
    </row>
    <row r="2277" spans="37:37">
      <c r="AK2277" s="156"/>
    </row>
    <row r="2278" spans="37:37">
      <c r="AK2278" s="156"/>
    </row>
    <row r="2279" spans="37:37">
      <c r="AK2279" s="156"/>
    </row>
    <row r="2280" spans="37:37">
      <c r="AK2280" s="156"/>
    </row>
    <row r="2281" spans="37:37">
      <c r="AK2281" s="156"/>
    </row>
    <row r="2282" spans="37:37">
      <c r="AK2282" s="156"/>
    </row>
    <row r="2283" spans="37:37">
      <c r="AK2283" s="156"/>
    </row>
    <row r="2284" spans="37:37">
      <c r="AK2284" s="156"/>
    </row>
    <row r="2285" spans="37:37">
      <c r="AK2285" s="156"/>
    </row>
    <row r="2286" spans="37:37">
      <c r="AK2286" s="156"/>
    </row>
    <row r="2287" spans="37:37">
      <c r="AK2287" s="156"/>
    </row>
    <row r="2288" spans="37:37">
      <c r="AK2288" s="156"/>
    </row>
    <row r="2289" spans="37:37">
      <c r="AK2289" s="156"/>
    </row>
    <row r="2290" spans="37:37">
      <c r="AK2290" s="156"/>
    </row>
    <row r="2291" spans="37:37">
      <c r="AK2291" s="156"/>
    </row>
    <row r="2292" spans="37:37">
      <c r="AK2292" s="156"/>
    </row>
    <row r="2293" spans="37:37">
      <c r="AK2293" s="156"/>
    </row>
    <row r="2294" spans="37:37">
      <c r="AK2294" s="156"/>
    </row>
    <row r="2295" spans="37:37">
      <c r="AK2295" s="156"/>
    </row>
    <row r="2296" spans="37:37">
      <c r="AK2296" s="156"/>
    </row>
    <row r="2297" spans="37:37">
      <c r="AK2297" s="156"/>
    </row>
    <row r="2298" spans="37:37">
      <c r="AK2298" s="156"/>
    </row>
    <row r="2299" spans="37:37">
      <c r="AK2299" s="156"/>
    </row>
    <row r="2300" spans="37:37">
      <c r="AK2300" s="156"/>
    </row>
    <row r="2301" spans="37:37">
      <c r="AK2301" s="156"/>
    </row>
    <row r="2302" spans="37:37">
      <c r="AK2302" s="156"/>
    </row>
    <row r="2303" spans="37:37">
      <c r="AK2303" s="156"/>
    </row>
    <row r="2304" spans="37:37">
      <c r="AK2304" s="156"/>
    </row>
    <row r="2305" spans="37:37">
      <c r="AK2305" s="156"/>
    </row>
    <row r="2306" spans="37:37">
      <c r="AK2306" s="156"/>
    </row>
    <row r="2307" spans="37:37">
      <c r="AK2307" s="156"/>
    </row>
    <row r="2308" spans="37:37">
      <c r="AK2308" s="156"/>
    </row>
    <row r="2309" spans="37:37">
      <c r="AK2309" s="156"/>
    </row>
    <row r="2310" spans="37:37">
      <c r="AK2310" s="156"/>
    </row>
    <row r="2311" spans="37:37">
      <c r="AK2311" s="156"/>
    </row>
    <row r="2312" spans="37:37">
      <c r="AK2312" s="156"/>
    </row>
    <row r="2313" spans="37:37">
      <c r="AK2313" s="156"/>
    </row>
    <row r="2314" spans="37:37">
      <c r="AK2314" s="156"/>
    </row>
    <row r="2315" spans="37:37">
      <c r="AK2315" s="156"/>
    </row>
    <row r="2316" spans="37:37">
      <c r="AK2316" s="156"/>
    </row>
    <row r="2317" spans="37:37">
      <c r="AK2317" s="156"/>
    </row>
    <row r="2318" spans="37:37">
      <c r="AK2318" s="156"/>
    </row>
    <row r="2319" spans="37:37">
      <c r="AK2319" s="156"/>
    </row>
    <row r="2320" spans="37:37">
      <c r="AK2320" s="156"/>
    </row>
    <row r="2321" spans="37:37">
      <c r="AK2321" s="156"/>
    </row>
    <row r="2322" spans="37:37">
      <c r="AK2322" s="156"/>
    </row>
    <row r="2323" spans="37:37">
      <c r="AK2323" s="156"/>
    </row>
    <row r="2324" spans="37:37">
      <c r="AK2324" s="156"/>
    </row>
    <row r="2325" spans="37:37">
      <c r="AK2325" s="156"/>
    </row>
    <row r="2326" spans="37:37">
      <c r="AK2326" s="156"/>
    </row>
    <row r="2327" spans="37:37">
      <c r="AK2327" s="156"/>
    </row>
    <row r="2328" spans="37:37">
      <c r="AK2328" s="156"/>
    </row>
    <row r="2329" spans="37:37">
      <c r="AK2329" s="156"/>
    </row>
    <row r="2330" spans="37:37">
      <c r="AK2330" s="156"/>
    </row>
    <row r="2331" spans="37:37">
      <c r="AK2331" s="156"/>
    </row>
    <row r="2332" spans="37:37">
      <c r="AK2332" s="156"/>
    </row>
    <row r="2333" spans="37:37">
      <c r="AK2333" s="156"/>
    </row>
    <row r="2334" spans="37:37">
      <c r="AK2334" s="156"/>
    </row>
    <row r="2335" spans="37:37">
      <c r="AK2335" s="156"/>
    </row>
    <row r="2336" spans="37:37">
      <c r="AK2336" s="156"/>
    </row>
    <row r="2337" spans="37:37">
      <c r="AK2337" s="156"/>
    </row>
    <row r="2338" spans="37:37">
      <c r="AK2338" s="156"/>
    </row>
    <row r="2339" spans="37:37">
      <c r="AK2339" s="156"/>
    </row>
    <row r="2340" spans="37:37">
      <c r="AK2340" s="156"/>
    </row>
    <row r="2341" spans="37:37">
      <c r="AK2341" s="156"/>
    </row>
    <row r="2342" spans="37:37">
      <c r="AK2342" s="156"/>
    </row>
    <row r="2343" spans="37:37">
      <c r="AK2343" s="156"/>
    </row>
    <row r="2344" spans="37:37">
      <c r="AK2344" s="156"/>
    </row>
    <row r="2345" spans="37:37">
      <c r="AK2345" s="156"/>
    </row>
    <row r="2346" spans="37:37">
      <c r="AK2346" s="156"/>
    </row>
    <row r="2347" spans="37:37">
      <c r="AK2347" s="156"/>
    </row>
    <row r="2348" spans="37:37">
      <c r="AK2348" s="156"/>
    </row>
    <row r="2349" spans="37:37">
      <c r="AK2349" s="156"/>
    </row>
    <row r="2350" spans="37:37">
      <c r="AK2350" s="156"/>
    </row>
    <row r="2351" spans="37:37">
      <c r="AK2351" s="156"/>
    </row>
    <row r="2352" spans="37:37">
      <c r="AK2352" s="156"/>
    </row>
    <row r="2353" spans="37:37">
      <c r="AK2353" s="156"/>
    </row>
    <row r="2354" spans="37:37">
      <c r="AK2354" s="156"/>
    </row>
    <row r="2355" spans="37:37">
      <c r="AK2355" s="156"/>
    </row>
    <row r="2356" spans="37:37">
      <c r="AK2356" s="156"/>
    </row>
    <row r="2357" spans="37:37">
      <c r="AK2357" s="156"/>
    </row>
    <row r="2358" spans="37:37">
      <c r="AK2358" s="156"/>
    </row>
    <row r="2359" spans="37:37">
      <c r="AK2359" s="156"/>
    </row>
    <row r="2360" spans="37:37">
      <c r="AK2360" s="156"/>
    </row>
    <row r="2361" spans="37:37">
      <c r="AK2361" s="156"/>
    </row>
    <row r="2362" spans="37:37">
      <c r="AK2362" s="156"/>
    </row>
    <row r="2363" spans="37:37">
      <c r="AK2363" s="156"/>
    </row>
    <row r="2364" spans="37:37">
      <c r="AK2364" s="156"/>
    </row>
    <row r="2365" spans="37:37">
      <c r="AK2365" s="156"/>
    </row>
    <row r="2366" spans="37:37">
      <c r="AK2366" s="156"/>
    </row>
    <row r="2367" spans="37:37">
      <c r="AK2367" s="156"/>
    </row>
    <row r="2368" spans="37:37">
      <c r="AK2368" s="156"/>
    </row>
    <row r="2369" spans="37:37">
      <c r="AK2369" s="156"/>
    </row>
    <row r="2370" spans="37:37">
      <c r="AK2370" s="156"/>
    </row>
    <row r="2371" spans="37:37">
      <c r="AK2371" s="156"/>
    </row>
    <row r="2372" spans="37:37">
      <c r="AK2372" s="156"/>
    </row>
    <row r="2373" spans="37:37">
      <c r="AK2373" s="156"/>
    </row>
    <row r="2374" spans="37:37">
      <c r="AK2374" s="156"/>
    </row>
    <row r="2375" spans="37:37">
      <c r="AK2375" s="156"/>
    </row>
    <row r="2376" spans="37:37">
      <c r="AK2376" s="156"/>
    </row>
    <row r="2377" spans="37:37">
      <c r="AK2377" s="156"/>
    </row>
    <row r="2378" spans="37:37">
      <c r="AK2378" s="156"/>
    </row>
    <row r="2379" spans="37:37">
      <c r="AK2379" s="156"/>
    </row>
    <row r="2380" spans="37:37">
      <c r="AK2380" s="156"/>
    </row>
    <row r="2381" spans="37:37">
      <c r="AK2381" s="156"/>
    </row>
    <row r="2382" spans="37:37">
      <c r="AK2382" s="156"/>
    </row>
    <row r="2383" spans="37:37">
      <c r="AK2383" s="156"/>
    </row>
    <row r="2384" spans="37:37">
      <c r="AK2384" s="156"/>
    </row>
    <row r="2385" spans="37:37">
      <c r="AK2385" s="156"/>
    </row>
    <row r="2386" spans="37:37">
      <c r="AK2386" s="156"/>
    </row>
    <row r="2387" spans="37:37">
      <c r="AK2387" s="156"/>
    </row>
    <row r="2388" spans="37:37">
      <c r="AK2388" s="156"/>
    </row>
    <row r="2389" spans="37:37">
      <c r="AK2389" s="156"/>
    </row>
    <row r="2390" spans="37:37">
      <c r="AK2390" s="156"/>
    </row>
    <row r="2391" spans="37:37">
      <c r="AK2391" s="156"/>
    </row>
    <row r="2392" spans="37:37">
      <c r="AK2392" s="156"/>
    </row>
    <row r="2393" spans="37:37">
      <c r="AK2393" s="156"/>
    </row>
    <row r="2394" spans="37:37">
      <c r="AK2394" s="156"/>
    </row>
    <row r="2395" spans="37:37">
      <c r="AK2395" s="156"/>
    </row>
    <row r="2396" spans="37:37">
      <c r="AK2396" s="156"/>
    </row>
    <row r="2397" spans="37:37">
      <c r="AK2397" s="156"/>
    </row>
    <row r="2398" spans="37:37">
      <c r="AK2398" s="156"/>
    </row>
    <row r="2399" spans="37:37">
      <c r="AK2399" s="156"/>
    </row>
    <row r="2400" spans="37:37">
      <c r="AK2400" s="156"/>
    </row>
    <row r="2401" spans="37:37">
      <c r="AK2401" s="156"/>
    </row>
    <row r="2402" spans="37:37">
      <c r="AK2402" s="156"/>
    </row>
    <row r="2403" spans="37:37">
      <c r="AK2403" s="156"/>
    </row>
    <row r="2404" spans="37:37">
      <c r="AK2404" s="156"/>
    </row>
    <row r="2405" spans="37:37">
      <c r="AK2405" s="156"/>
    </row>
    <row r="2406" spans="37:37">
      <c r="AK2406" s="156"/>
    </row>
    <row r="2407" spans="37:37">
      <c r="AK2407" s="156"/>
    </row>
    <row r="2408" spans="37:37">
      <c r="AK2408" s="156"/>
    </row>
    <row r="2409" spans="37:37">
      <c r="AK2409" s="156"/>
    </row>
    <row r="2410" spans="37:37">
      <c r="AK2410" s="156"/>
    </row>
    <row r="2411" spans="37:37">
      <c r="AK2411" s="156"/>
    </row>
    <row r="2412" spans="37:37">
      <c r="AK2412" s="156"/>
    </row>
    <row r="2413" spans="37:37">
      <c r="AK2413" s="156"/>
    </row>
    <row r="2414" spans="37:37">
      <c r="AK2414" s="156"/>
    </row>
    <row r="2415" spans="37:37">
      <c r="AK2415" s="156"/>
    </row>
    <row r="2416" spans="37:37">
      <c r="AK2416" s="156"/>
    </row>
    <row r="2417" spans="37:37">
      <c r="AK2417" s="156"/>
    </row>
    <row r="2418" spans="37:37">
      <c r="AK2418" s="156"/>
    </row>
    <row r="2419" spans="37:37">
      <c r="AK2419" s="156"/>
    </row>
    <row r="2420" spans="37:37">
      <c r="AK2420" s="156"/>
    </row>
    <row r="2421" spans="37:37">
      <c r="AK2421" s="156"/>
    </row>
    <row r="2422" spans="37:37">
      <c r="AK2422" s="156"/>
    </row>
    <row r="2423" spans="37:37">
      <c r="AK2423" s="156"/>
    </row>
    <row r="2424" spans="37:37">
      <c r="AK2424" s="156"/>
    </row>
    <row r="2425" spans="37:37">
      <c r="AK2425" s="156"/>
    </row>
    <row r="2426" spans="37:37">
      <c r="AK2426" s="156"/>
    </row>
    <row r="2427" spans="37:37">
      <c r="AK2427" s="156"/>
    </row>
    <row r="2428" spans="37:37">
      <c r="AK2428" s="156"/>
    </row>
    <row r="2429" spans="37:37">
      <c r="AK2429" s="156"/>
    </row>
    <row r="2430" spans="37:37">
      <c r="AK2430" s="156"/>
    </row>
    <row r="2431" spans="37:37">
      <c r="AK2431" s="156"/>
    </row>
    <row r="2432" spans="37:37">
      <c r="AK2432" s="156"/>
    </row>
    <row r="2433" spans="37:37">
      <c r="AK2433" s="156"/>
    </row>
    <row r="2434" spans="37:37">
      <c r="AK2434" s="156"/>
    </row>
    <row r="2435" spans="37:37">
      <c r="AK2435" s="156"/>
    </row>
    <row r="2436" spans="37:37">
      <c r="AK2436" s="156"/>
    </row>
    <row r="2437" spans="37:37">
      <c r="AK2437" s="156"/>
    </row>
    <row r="2438" spans="37:37">
      <c r="AK2438" s="156"/>
    </row>
    <row r="2439" spans="37:37">
      <c r="AK2439" s="156"/>
    </row>
    <row r="2440" spans="37:37">
      <c r="AK2440" s="156"/>
    </row>
    <row r="2441" spans="37:37">
      <c r="AK2441" s="156"/>
    </row>
    <row r="2442" spans="37:37">
      <c r="AK2442" s="156"/>
    </row>
    <row r="2443" spans="37:37">
      <c r="AK2443" s="156"/>
    </row>
    <row r="2444" spans="37:37">
      <c r="AK2444" s="156"/>
    </row>
    <row r="2445" spans="37:37">
      <c r="AK2445" s="156"/>
    </row>
    <row r="2446" spans="37:37">
      <c r="AK2446" s="156"/>
    </row>
    <row r="2447" spans="37:37">
      <c r="AK2447" s="156"/>
    </row>
    <row r="2448" spans="37:37">
      <c r="AK2448" s="156"/>
    </row>
    <row r="2449" spans="37:37">
      <c r="AK2449" s="156"/>
    </row>
    <row r="2450" spans="37:37">
      <c r="AK2450" s="156"/>
    </row>
    <row r="2451" spans="37:37">
      <c r="AK2451" s="156"/>
    </row>
    <row r="2452" spans="37:37">
      <c r="AK2452" s="156"/>
    </row>
    <row r="2453" spans="37:37">
      <c r="AK2453" s="156"/>
    </row>
    <row r="2454" spans="37:37">
      <c r="AK2454" s="156"/>
    </row>
    <row r="2455" spans="37:37">
      <c r="AK2455" s="156"/>
    </row>
    <row r="2456" spans="37:37">
      <c r="AK2456" s="156"/>
    </row>
    <row r="2457" spans="37:37">
      <c r="AK2457" s="156"/>
    </row>
    <row r="2458" spans="37:37">
      <c r="AK2458" s="156"/>
    </row>
    <row r="2459" spans="37:37">
      <c r="AK2459" s="156"/>
    </row>
    <row r="2460" spans="37:37">
      <c r="AK2460" s="156"/>
    </row>
    <row r="2461" spans="37:37">
      <c r="AK2461" s="156"/>
    </row>
    <row r="2462" spans="37:37">
      <c r="AK2462" s="156"/>
    </row>
    <row r="2463" spans="37:37">
      <c r="AK2463" s="156"/>
    </row>
    <row r="2464" spans="37:37">
      <c r="AK2464" s="156"/>
    </row>
    <row r="2465" spans="37:37">
      <c r="AK2465" s="156"/>
    </row>
    <row r="2466" spans="37:37">
      <c r="AK2466" s="156"/>
    </row>
    <row r="2467" spans="37:37">
      <c r="AK2467" s="156"/>
    </row>
    <row r="2468" spans="37:37">
      <c r="AK2468" s="156"/>
    </row>
    <row r="2469" spans="37:37">
      <c r="AK2469" s="156"/>
    </row>
    <row r="2470" spans="37:37">
      <c r="AK2470" s="156"/>
    </row>
    <row r="2471" spans="37:37">
      <c r="AK2471" s="156"/>
    </row>
    <row r="2472" spans="37:37">
      <c r="AK2472" s="156"/>
    </row>
    <row r="2473" spans="37:37">
      <c r="AK2473" s="156"/>
    </row>
    <row r="2474" spans="37:37">
      <c r="AK2474" s="156"/>
    </row>
    <row r="2475" spans="37:37">
      <c r="AK2475" s="156"/>
    </row>
    <row r="2476" spans="37:37">
      <c r="AK2476" s="156"/>
    </row>
    <row r="2477" spans="37:37">
      <c r="AK2477" s="156"/>
    </row>
    <row r="2478" spans="37:37">
      <c r="AK2478" s="156"/>
    </row>
    <row r="2479" spans="37:37">
      <c r="AK2479" s="156"/>
    </row>
    <row r="2480" spans="37:37">
      <c r="AK2480" s="156"/>
    </row>
    <row r="2481" spans="37:37">
      <c r="AK2481" s="156"/>
    </row>
    <row r="2482" spans="37:37">
      <c r="AK2482" s="156"/>
    </row>
    <row r="2483" spans="37:37">
      <c r="AK2483" s="156"/>
    </row>
    <row r="2484" spans="37:37">
      <c r="AK2484" s="156"/>
    </row>
    <row r="2485" spans="37:37">
      <c r="AK2485" s="156"/>
    </row>
    <row r="2486" spans="37:37">
      <c r="AK2486" s="156"/>
    </row>
    <row r="2487" spans="37:37">
      <c r="AK2487" s="156"/>
    </row>
    <row r="2488" spans="37:37">
      <c r="AK2488" s="156"/>
    </row>
    <row r="2489" spans="37:37">
      <c r="AK2489" s="156"/>
    </row>
    <row r="2490" spans="37:37">
      <c r="AK2490" s="156"/>
    </row>
    <row r="2491" spans="37:37">
      <c r="AK2491" s="156"/>
    </row>
    <row r="2492" spans="37:37">
      <c r="AK2492" s="156"/>
    </row>
    <row r="2493" spans="37:37">
      <c r="AK2493" s="156"/>
    </row>
    <row r="2494" spans="37:37">
      <c r="AK2494" s="156"/>
    </row>
    <row r="2495" spans="37:37">
      <c r="AK2495" s="156"/>
    </row>
    <row r="2496" spans="37:37">
      <c r="AK2496" s="156"/>
    </row>
    <row r="2497" spans="37:37">
      <c r="AK2497" s="156"/>
    </row>
    <row r="2498" spans="37:37">
      <c r="AK2498" s="156"/>
    </row>
    <row r="2499" spans="37:37">
      <c r="AK2499" s="156"/>
    </row>
    <row r="2500" spans="37:37">
      <c r="AK2500" s="156"/>
    </row>
    <row r="2501" spans="37:37">
      <c r="AK2501" s="156"/>
    </row>
    <row r="2502" spans="37:37">
      <c r="AK2502" s="156"/>
    </row>
    <row r="2503" spans="37:37">
      <c r="AK2503" s="156"/>
    </row>
    <row r="2504" spans="37:37">
      <c r="AK2504" s="156"/>
    </row>
    <row r="2505" spans="37:37">
      <c r="AK2505" s="156"/>
    </row>
    <row r="2506" spans="37:37">
      <c r="AK2506" s="156"/>
    </row>
    <row r="2507" spans="37:37">
      <c r="AK2507" s="156"/>
    </row>
    <row r="2508" spans="37:37">
      <c r="AK2508" s="156"/>
    </row>
    <row r="2509" spans="37:37">
      <c r="AK2509" s="156"/>
    </row>
    <row r="2510" spans="37:37">
      <c r="AK2510" s="156"/>
    </row>
    <row r="2511" spans="37:37">
      <c r="AK2511" s="156"/>
    </row>
    <row r="2512" spans="37:37">
      <c r="AK2512" s="156"/>
    </row>
    <row r="2513" spans="37:37">
      <c r="AK2513" s="156"/>
    </row>
    <row r="2514" spans="37:37">
      <c r="AK2514" s="156"/>
    </row>
    <row r="2515" spans="37:37">
      <c r="AK2515" s="156"/>
    </row>
    <row r="2516" spans="37:37">
      <c r="AK2516" s="156"/>
    </row>
    <row r="2517" spans="37:37">
      <c r="AK2517" s="156"/>
    </row>
    <row r="2518" spans="37:37">
      <c r="AK2518" s="156"/>
    </row>
    <row r="2519" spans="37:37">
      <c r="AK2519" s="156"/>
    </row>
    <row r="2520" spans="37:37">
      <c r="AK2520" s="156"/>
    </row>
    <row r="2521" spans="37:37">
      <c r="AK2521" s="156"/>
    </row>
    <row r="2522" spans="37:37">
      <c r="AK2522" s="156"/>
    </row>
    <row r="2523" spans="37:37">
      <c r="AK2523" s="156"/>
    </row>
    <row r="2524" spans="37:37">
      <c r="AK2524" s="156"/>
    </row>
    <row r="2525" spans="37:37">
      <c r="AK2525" s="156"/>
    </row>
    <row r="2526" spans="37:37">
      <c r="AK2526" s="156"/>
    </row>
    <row r="2527" spans="37:37">
      <c r="AK2527" s="156"/>
    </row>
    <row r="2528" spans="37:37">
      <c r="AK2528" s="156"/>
    </row>
    <row r="2529" spans="37:37">
      <c r="AK2529" s="156"/>
    </row>
    <row r="2530" spans="37:37">
      <c r="AK2530" s="156"/>
    </row>
    <row r="2531" spans="37:37">
      <c r="AK2531" s="156"/>
    </row>
    <row r="2532" spans="37:37">
      <c r="AK2532" s="156"/>
    </row>
    <row r="2533" spans="37:37">
      <c r="AK2533" s="156"/>
    </row>
    <row r="2534" spans="37:37">
      <c r="AK2534" s="156"/>
    </row>
    <row r="2535" spans="37:37">
      <c r="AK2535" s="156"/>
    </row>
    <row r="2536" spans="37:37">
      <c r="AK2536" s="156"/>
    </row>
    <row r="2537" spans="37:37">
      <c r="AK2537" s="156"/>
    </row>
    <row r="2538" spans="37:37">
      <c r="AK2538" s="156"/>
    </row>
    <row r="2539" spans="37:37">
      <c r="AK2539" s="156"/>
    </row>
    <row r="2540" spans="37:37">
      <c r="AK2540" s="156"/>
    </row>
    <row r="2541" spans="37:37">
      <c r="AK2541" s="156"/>
    </row>
    <row r="2542" spans="37:37">
      <c r="AK2542" s="156"/>
    </row>
    <row r="2543" spans="37:37">
      <c r="AK2543" s="156"/>
    </row>
    <row r="2544" spans="37:37">
      <c r="AK2544" s="156"/>
    </row>
    <row r="2545" spans="37:37">
      <c r="AK2545" s="156"/>
    </row>
    <row r="2546" spans="37:37">
      <c r="AK2546" s="156"/>
    </row>
    <row r="2547" spans="37:37">
      <c r="AK2547" s="156"/>
    </row>
    <row r="2548" spans="37:37">
      <c r="AK2548" s="156"/>
    </row>
    <row r="2549" spans="37:37">
      <c r="AK2549" s="156"/>
    </row>
    <row r="2550" spans="37:37">
      <c r="AK2550" s="156"/>
    </row>
    <row r="2551" spans="37:37">
      <c r="AK2551" s="156"/>
    </row>
    <row r="2552" spans="37:37">
      <c r="AK2552" s="156"/>
    </row>
    <row r="2553" spans="37:37">
      <c r="AK2553" s="156"/>
    </row>
    <row r="2554" spans="37:37">
      <c r="AK2554" s="156"/>
    </row>
    <row r="2555" spans="37:37">
      <c r="AK2555" s="156"/>
    </row>
    <row r="2556" spans="37:37">
      <c r="AK2556" s="156"/>
    </row>
    <row r="2557" spans="37:37">
      <c r="AK2557" s="156"/>
    </row>
    <row r="2558" spans="37:37">
      <c r="AK2558" s="156"/>
    </row>
    <row r="2559" spans="37:37">
      <c r="AK2559" s="156"/>
    </row>
    <row r="2560" spans="37:37">
      <c r="AK2560" s="156"/>
    </row>
    <row r="2561" spans="37:37">
      <c r="AK2561" s="156"/>
    </row>
    <row r="2562" spans="37:37">
      <c r="AK2562" s="156"/>
    </row>
    <row r="2563" spans="37:37">
      <c r="AK2563" s="156"/>
    </row>
    <row r="2564" spans="37:37">
      <c r="AK2564" s="156"/>
    </row>
    <row r="2565" spans="37:37">
      <c r="AK2565" s="156"/>
    </row>
    <row r="2566" spans="37:37">
      <c r="AK2566" s="156"/>
    </row>
    <row r="2567" spans="37:37">
      <c r="AK2567" s="156"/>
    </row>
    <row r="2568" spans="37:37">
      <c r="AK2568" s="156"/>
    </row>
    <row r="2569" spans="37:37">
      <c r="AK2569" s="156"/>
    </row>
    <row r="2570" spans="37:37">
      <c r="AK2570" s="156"/>
    </row>
    <row r="2571" spans="37:37">
      <c r="AK2571" s="156"/>
    </row>
    <row r="2572" spans="37:37">
      <c r="AK2572" s="156"/>
    </row>
    <row r="2573" spans="37:37">
      <c r="AK2573" s="156"/>
    </row>
    <row r="2574" spans="37:37">
      <c r="AK2574" s="156"/>
    </row>
    <row r="2575" spans="37:37">
      <c r="AK2575" s="156"/>
    </row>
    <row r="2576" spans="37:37">
      <c r="AK2576" s="156"/>
    </row>
    <row r="2577" spans="37:37">
      <c r="AK2577" s="156"/>
    </row>
    <row r="2578" spans="37:37">
      <c r="AK2578" s="156"/>
    </row>
    <row r="2579" spans="37:37">
      <c r="AK2579" s="156"/>
    </row>
    <row r="2580" spans="37:37">
      <c r="AK2580" s="156"/>
    </row>
    <row r="2581" spans="37:37">
      <c r="AK2581" s="156"/>
    </row>
    <row r="2582" spans="37:37">
      <c r="AK2582" s="156"/>
    </row>
    <row r="2583" spans="37:37">
      <c r="AK2583" s="156"/>
    </row>
    <row r="2584" spans="37:37">
      <c r="AK2584" s="156"/>
    </row>
    <row r="2585" spans="37:37">
      <c r="AK2585" s="156"/>
    </row>
    <row r="2586" spans="37:37">
      <c r="AK2586" s="156"/>
    </row>
    <row r="2587" spans="37:37">
      <c r="AK2587" s="156"/>
    </row>
    <row r="2588" spans="37:37">
      <c r="AK2588" s="156"/>
    </row>
    <row r="2589" spans="37:37">
      <c r="AK2589" s="156"/>
    </row>
    <row r="2590" spans="37:37">
      <c r="AK2590" s="156"/>
    </row>
    <row r="2591" spans="37:37">
      <c r="AK2591" s="156"/>
    </row>
    <row r="2592" spans="37:37">
      <c r="AK2592" s="156"/>
    </row>
    <row r="2593" spans="37:37">
      <c r="AK2593" s="156"/>
    </row>
    <row r="2594" spans="37:37">
      <c r="AK2594" s="156"/>
    </row>
    <row r="2595" spans="37:37">
      <c r="AK2595" s="156"/>
    </row>
    <row r="2596" spans="37:37">
      <c r="AK2596" s="156"/>
    </row>
    <row r="2597" spans="37:37">
      <c r="AK2597" s="156"/>
    </row>
    <row r="2598" spans="37:37">
      <c r="AK2598" s="156"/>
    </row>
    <row r="2599" spans="37:37">
      <c r="AK2599" s="156"/>
    </row>
    <row r="2600" spans="37:37">
      <c r="AK2600" s="156"/>
    </row>
    <row r="2601" spans="37:37">
      <c r="AK2601" s="156"/>
    </row>
    <row r="2602" spans="37:37">
      <c r="AK2602" s="156"/>
    </row>
    <row r="2603" spans="37:37">
      <c r="AK2603" s="156"/>
    </row>
    <row r="2604" spans="37:37">
      <c r="AK2604" s="156"/>
    </row>
    <row r="2605" spans="37:37">
      <c r="AK2605" s="156"/>
    </row>
    <row r="2606" spans="37:37">
      <c r="AK2606" s="156"/>
    </row>
    <row r="2607" spans="37:37">
      <c r="AK2607" s="156"/>
    </row>
    <row r="2608" spans="37:37">
      <c r="AK2608" s="156"/>
    </row>
    <row r="2609" spans="37:37">
      <c r="AK2609" s="156"/>
    </row>
    <row r="2610" spans="37:37">
      <c r="AK2610" s="156"/>
    </row>
    <row r="2611" spans="37:37">
      <c r="AK2611" s="156"/>
    </row>
    <row r="2612" spans="37:37">
      <c r="AK2612" s="156"/>
    </row>
    <row r="2613" spans="37:37">
      <c r="AK2613" s="156"/>
    </row>
    <row r="2614" spans="37:37">
      <c r="AK2614" s="156"/>
    </row>
    <row r="2615" spans="37:37">
      <c r="AK2615" s="156"/>
    </row>
    <row r="2616" spans="37:37">
      <c r="AK2616" s="156"/>
    </row>
    <row r="2617" spans="37:37">
      <c r="AK2617" s="156"/>
    </row>
    <row r="2618" spans="37:37">
      <c r="AK2618" s="156"/>
    </row>
    <row r="2619" spans="37:37">
      <c r="AK2619" s="156"/>
    </row>
    <row r="2620" spans="37:37">
      <c r="AK2620" s="156"/>
    </row>
    <row r="2621" spans="37:37">
      <c r="AK2621" s="156"/>
    </row>
    <row r="2622" spans="37:37">
      <c r="AK2622" s="156"/>
    </row>
    <row r="2623" spans="37:37">
      <c r="AK2623" s="156"/>
    </row>
    <row r="2624" spans="37:37">
      <c r="AK2624" s="156"/>
    </row>
    <row r="2625" spans="37:37">
      <c r="AK2625" s="156"/>
    </row>
    <row r="2626" spans="37:37">
      <c r="AK2626" s="156"/>
    </row>
    <row r="2627" spans="37:37">
      <c r="AK2627" s="156"/>
    </row>
    <row r="2628" spans="37:37">
      <c r="AK2628" s="156"/>
    </row>
    <row r="2629" spans="37:37">
      <c r="AK2629" s="156"/>
    </row>
    <row r="2630" spans="37:37">
      <c r="AK2630" s="156"/>
    </row>
    <row r="2631" spans="37:37">
      <c r="AK2631" s="156"/>
    </row>
    <row r="2632" spans="37:37">
      <c r="AK2632" s="156"/>
    </row>
    <row r="2633" spans="37:37">
      <c r="AK2633" s="156"/>
    </row>
    <row r="2634" spans="37:37">
      <c r="AK2634" s="156"/>
    </row>
    <row r="2635" spans="37:37">
      <c r="AK2635" s="156"/>
    </row>
    <row r="2636" spans="37:37">
      <c r="AK2636" s="156"/>
    </row>
    <row r="2637" spans="37:37">
      <c r="AK2637" s="156"/>
    </row>
    <row r="2638" spans="37:37">
      <c r="AK2638" s="156"/>
    </row>
    <row r="2639" spans="37:37">
      <c r="AK2639" s="156"/>
    </row>
    <row r="2640" spans="37:37">
      <c r="AK2640" s="156"/>
    </row>
    <row r="2641" spans="37:37">
      <c r="AK2641" s="156"/>
    </row>
    <row r="2642" spans="37:37">
      <c r="AK2642" s="156"/>
    </row>
    <row r="2643" spans="37:37">
      <c r="AK2643" s="156"/>
    </row>
    <row r="2644" spans="37:37">
      <c r="AK2644" s="156"/>
    </row>
    <row r="2645" spans="37:37">
      <c r="AK2645" s="156"/>
    </row>
    <row r="2646" spans="37:37">
      <c r="AK2646" s="156"/>
    </row>
    <row r="2647" spans="37:37">
      <c r="AK2647" s="156"/>
    </row>
    <row r="2648" spans="37:37">
      <c r="AK2648" s="156"/>
    </row>
    <row r="2649" spans="37:37">
      <c r="AK2649" s="156"/>
    </row>
    <row r="2650" spans="37:37">
      <c r="AK2650" s="156"/>
    </row>
    <row r="2651" spans="37:37">
      <c r="AK2651" s="156"/>
    </row>
    <row r="2652" spans="37:37">
      <c r="AK2652" s="156"/>
    </row>
    <row r="2653" spans="37:37">
      <c r="AK2653" s="156"/>
    </row>
    <row r="2654" spans="37:37">
      <c r="AK2654" s="156"/>
    </row>
    <row r="2655" spans="37:37">
      <c r="AK2655" s="156"/>
    </row>
    <row r="2656" spans="37:37">
      <c r="AK2656" s="156"/>
    </row>
    <row r="2657" spans="37:37">
      <c r="AK2657" s="156"/>
    </row>
    <row r="2658" spans="37:37">
      <c r="AK2658" s="156"/>
    </row>
    <row r="2659" spans="37:37">
      <c r="AK2659" s="156"/>
    </row>
    <row r="2660" spans="37:37">
      <c r="AK2660" s="156"/>
    </row>
    <row r="2661" spans="37:37">
      <c r="AK2661" s="156"/>
    </row>
    <row r="2662" spans="37:37">
      <c r="AK2662" s="156"/>
    </row>
    <row r="2663" spans="37:37">
      <c r="AK2663" s="156"/>
    </row>
    <row r="2664" spans="37:37">
      <c r="AK2664" s="156"/>
    </row>
    <row r="2665" spans="37:37">
      <c r="AK2665" s="156"/>
    </row>
    <row r="2666" spans="37:37">
      <c r="AK2666" s="156"/>
    </row>
    <row r="2667" spans="37:37">
      <c r="AK2667" s="156"/>
    </row>
    <row r="2668" spans="37:37">
      <c r="AK2668" s="156"/>
    </row>
    <row r="2669" spans="37:37">
      <c r="AK2669" s="156"/>
    </row>
    <row r="2670" spans="37:37">
      <c r="AK2670" s="156"/>
    </row>
    <row r="2671" spans="37:37">
      <c r="AK2671" s="156"/>
    </row>
    <row r="2672" spans="37:37">
      <c r="AK2672" s="156"/>
    </row>
    <row r="2673" spans="37:37">
      <c r="AK2673" s="156"/>
    </row>
    <row r="2674" spans="37:37">
      <c r="AK2674" s="156"/>
    </row>
    <row r="2675" spans="37:37">
      <c r="AK2675" s="156"/>
    </row>
    <row r="2676" spans="37:37">
      <c r="AK2676" s="156"/>
    </row>
    <row r="2677" spans="37:37">
      <c r="AK2677" s="156"/>
    </row>
    <row r="2678" spans="37:37">
      <c r="AK2678" s="156"/>
    </row>
    <row r="2679" spans="37:37">
      <c r="AK2679" s="156"/>
    </row>
    <row r="2680" spans="37:37">
      <c r="AK2680" s="156"/>
    </row>
    <row r="2681" spans="37:37">
      <c r="AK2681" s="156"/>
    </row>
    <row r="2682" spans="37:37">
      <c r="AK2682" s="156"/>
    </row>
    <row r="2683" spans="37:37">
      <c r="AK2683" s="156"/>
    </row>
    <row r="2684" spans="37:37">
      <c r="AK2684" s="156"/>
    </row>
    <row r="2685" spans="37:37">
      <c r="AK2685" s="156"/>
    </row>
    <row r="2686" spans="37:37">
      <c r="AK2686" s="156"/>
    </row>
    <row r="2687" spans="37:37">
      <c r="AK2687" s="156"/>
    </row>
    <row r="2688" spans="37:37">
      <c r="AK2688" s="156"/>
    </row>
    <row r="2689" spans="37:37">
      <c r="AK2689" s="156"/>
    </row>
    <row r="2690" spans="37:37">
      <c r="AK2690" s="156"/>
    </row>
    <row r="2691" spans="37:37">
      <c r="AK2691" s="156"/>
    </row>
    <row r="2692" spans="37:37">
      <c r="AK2692" s="156"/>
    </row>
    <row r="2693" spans="37:37">
      <c r="AK2693" s="156"/>
    </row>
    <row r="2694" spans="37:37">
      <c r="AK2694" s="156"/>
    </row>
    <row r="2695" spans="37:37">
      <c r="AK2695" s="156"/>
    </row>
    <row r="2696" spans="37:37">
      <c r="AK2696" s="156"/>
    </row>
    <row r="2697" spans="37:37">
      <c r="AK2697" s="156"/>
    </row>
    <row r="2698" spans="37:37">
      <c r="AK2698" s="156"/>
    </row>
    <row r="2699" spans="37:37">
      <c r="AK2699" s="156"/>
    </row>
    <row r="2700" spans="37:37">
      <c r="AK2700" s="156"/>
    </row>
    <row r="2701" spans="37:37">
      <c r="AK2701" s="156"/>
    </row>
    <row r="2702" spans="37:37">
      <c r="AK2702" s="156"/>
    </row>
    <row r="2703" spans="37:37">
      <c r="AK2703" s="156"/>
    </row>
    <row r="2704" spans="37:37">
      <c r="AK2704" s="156"/>
    </row>
    <row r="2705" spans="37:37">
      <c r="AK2705" s="156"/>
    </row>
    <row r="2706" spans="37:37">
      <c r="AK2706" s="156"/>
    </row>
    <row r="2707" spans="37:37">
      <c r="AK2707" s="156"/>
    </row>
    <row r="2708" spans="37:37">
      <c r="AK2708" s="156"/>
    </row>
    <row r="2709" spans="37:37">
      <c r="AK2709" s="156"/>
    </row>
    <row r="2710" spans="37:37">
      <c r="AK2710" s="156"/>
    </row>
    <row r="2711" spans="37:37">
      <c r="AK2711" s="156"/>
    </row>
    <row r="2712" spans="37:37">
      <c r="AK2712" s="156"/>
    </row>
    <row r="2713" spans="37:37">
      <c r="AK2713" s="156"/>
    </row>
    <row r="2714" spans="37:37">
      <c r="AK2714" s="156"/>
    </row>
    <row r="2715" spans="37:37">
      <c r="AK2715" s="156"/>
    </row>
    <row r="2716" spans="37:37">
      <c r="AK2716" s="156"/>
    </row>
    <row r="2717" spans="37:37">
      <c r="AK2717" s="156"/>
    </row>
    <row r="2718" spans="37:37">
      <c r="AK2718" s="156"/>
    </row>
    <row r="2719" spans="37:37">
      <c r="AK2719" s="156"/>
    </row>
    <row r="2720" spans="37:37">
      <c r="AK2720" s="156"/>
    </row>
    <row r="2721" spans="37:37">
      <c r="AK2721" s="156"/>
    </row>
    <row r="2722" spans="37:37">
      <c r="AK2722" s="156"/>
    </row>
    <row r="2723" spans="37:37">
      <c r="AK2723" s="156"/>
    </row>
    <row r="2724" spans="37:37">
      <c r="AK2724" s="156"/>
    </row>
    <row r="2725" spans="37:37">
      <c r="AK2725" s="156"/>
    </row>
    <row r="2726" spans="37:37">
      <c r="AK2726" s="156"/>
    </row>
    <row r="2727" spans="37:37">
      <c r="AK2727" s="156"/>
    </row>
    <row r="2728" spans="37:37">
      <c r="AK2728" s="156"/>
    </row>
    <row r="2729" spans="37:37">
      <c r="AK2729" s="156"/>
    </row>
    <row r="2730" spans="37:37">
      <c r="AK2730" s="156"/>
    </row>
    <row r="2731" spans="37:37">
      <c r="AK2731" s="156"/>
    </row>
    <row r="2732" spans="37:37">
      <c r="AK2732" s="156"/>
    </row>
    <row r="2733" spans="37:37">
      <c r="AK2733" s="156"/>
    </row>
    <row r="2734" spans="37:37">
      <c r="AK2734" s="156"/>
    </row>
    <row r="2735" spans="37:37">
      <c r="AK2735" s="156"/>
    </row>
    <row r="2736" spans="37:37">
      <c r="AK2736" s="156"/>
    </row>
    <row r="2737" spans="37:37">
      <c r="AK2737" s="156"/>
    </row>
    <row r="2738" spans="37:37">
      <c r="AK2738" s="156"/>
    </row>
    <row r="2739" spans="37:37">
      <c r="AK2739" s="156"/>
    </row>
    <row r="2740" spans="37:37">
      <c r="AK2740" s="156"/>
    </row>
    <row r="2741" spans="37:37">
      <c r="AK2741" s="156"/>
    </row>
    <row r="2742" spans="37:37">
      <c r="AK2742" s="156"/>
    </row>
    <row r="2743" spans="37:37">
      <c r="AK2743" s="156"/>
    </row>
    <row r="2744" spans="37:37">
      <c r="AK2744" s="156"/>
    </row>
    <row r="2745" spans="37:37">
      <c r="AK2745" s="156"/>
    </row>
    <row r="2746" spans="37:37">
      <c r="AK2746" s="156"/>
    </row>
    <row r="2747" spans="37:37">
      <c r="AK2747" s="156"/>
    </row>
    <row r="2748" spans="37:37">
      <c r="AK2748" s="156"/>
    </row>
    <row r="2749" spans="37:37">
      <c r="AK2749" s="156"/>
    </row>
    <row r="2750" spans="37:37">
      <c r="AK2750" s="156"/>
    </row>
    <row r="2751" spans="37:37">
      <c r="AK2751" s="156"/>
    </row>
    <row r="2752" spans="37:37">
      <c r="AK2752" s="156"/>
    </row>
    <row r="2753" spans="37:37">
      <c r="AK2753" s="156"/>
    </row>
    <row r="2754" spans="37:37">
      <c r="AK2754" s="156"/>
    </row>
    <row r="2755" spans="37:37">
      <c r="AK2755" s="156"/>
    </row>
    <row r="2756" spans="37:37">
      <c r="AK2756" s="156"/>
    </row>
    <row r="2757" spans="37:37">
      <c r="AK2757" s="156"/>
    </row>
    <row r="2758" spans="37:37">
      <c r="AK2758" s="156"/>
    </row>
    <row r="2759" spans="37:37">
      <c r="AK2759" s="156"/>
    </row>
    <row r="2760" spans="37:37">
      <c r="AK2760" s="156"/>
    </row>
    <row r="2761" spans="37:37">
      <c r="AK2761" s="156"/>
    </row>
    <row r="2762" spans="37:37">
      <c r="AK2762" s="156"/>
    </row>
    <row r="2763" spans="37:37">
      <c r="AK2763" s="156"/>
    </row>
    <row r="2764" spans="37:37">
      <c r="AK2764" s="156"/>
    </row>
    <row r="2765" spans="37:37">
      <c r="AK2765" s="156"/>
    </row>
    <row r="2766" spans="37:37">
      <c r="AK2766" s="156"/>
    </row>
    <row r="2767" spans="37:37">
      <c r="AK2767" s="156"/>
    </row>
    <row r="2768" spans="37:37">
      <c r="AK2768" s="156"/>
    </row>
    <row r="2769" spans="37:37">
      <c r="AK2769" s="156"/>
    </row>
    <row r="2770" spans="37:37">
      <c r="AK2770" s="156"/>
    </row>
    <row r="2771" spans="37:37">
      <c r="AK2771" s="156"/>
    </row>
    <row r="2772" spans="37:37">
      <c r="AK2772" s="156"/>
    </row>
    <row r="2773" spans="37:37">
      <c r="AK2773" s="156"/>
    </row>
    <row r="2774" spans="37:37">
      <c r="AK2774" s="156"/>
    </row>
    <row r="2775" spans="37:37">
      <c r="AK2775" s="156"/>
    </row>
    <row r="2776" spans="37:37">
      <c r="AK2776" s="156"/>
    </row>
    <row r="2777" spans="37:37">
      <c r="AK2777" s="156"/>
    </row>
    <row r="2778" spans="37:37">
      <c r="AK2778" s="156"/>
    </row>
    <row r="2779" spans="37:37">
      <c r="AK2779" s="156"/>
    </row>
    <row r="2780" spans="37:37">
      <c r="AK2780" s="156"/>
    </row>
    <row r="2781" spans="37:37">
      <c r="AK2781" s="156"/>
    </row>
    <row r="2782" spans="37:37">
      <c r="AK2782" s="156"/>
    </row>
    <row r="2783" spans="37:37">
      <c r="AK2783" s="156"/>
    </row>
    <row r="2784" spans="37:37">
      <c r="AK2784" s="156"/>
    </row>
    <row r="2785" spans="37:37">
      <c r="AK2785" s="156"/>
    </row>
    <row r="2786" spans="37:37">
      <c r="AK2786" s="156"/>
    </row>
    <row r="2787" spans="37:37">
      <c r="AK2787" s="156"/>
    </row>
    <row r="2788" spans="37:37">
      <c r="AK2788" s="156"/>
    </row>
    <row r="2789" spans="37:37">
      <c r="AK2789" s="156"/>
    </row>
    <row r="2790" spans="37:37">
      <c r="AK2790" s="156"/>
    </row>
    <row r="2791" spans="37:37">
      <c r="AK2791" s="156"/>
    </row>
    <row r="2792" spans="37:37">
      <c r="AK2792" s="156"/>
    </row>
    <row r="2793" spans="37:37">
      <c r="AK2793" s="156"/>
    </row>
    <row r="2794" spans="37:37">
      <c r="AK2794" s="156"/>
    </row>
    <row r="2795" spans="37:37">
      <c r="AK2795" s="156"/>
    </row>
    <row r="2796" spans="37:37">
      <c r="AK2796" s="156"/>
    </row>
    <row r="2797" spans="37:37">
      <c r="AK2797" s="156"/>
    </row>
    <row r="2798" spans="37:37">
      <c r="AK2798" s="156"/>
    </row>
    <row r="2799" spans="37:37">
      <c r="AK2799" s="156"/>
    </row>
    <row r="2800" spans="37:37">
      <c r="AK2800" s="156"/>
    </row>
    <row r="2801" spans="37:37">
      <c r="AK2801" s="156"/>
    </row>
    <row r="2802" spans="37:37">
      <c r="AK2802" s="156"/>
    </row>
    <row r="2803" spans="37:37">
      <c r="AK2803" s="156"/>
    </row>
    <row r="2804" spans="37:37">
      <c r="AK2804" s="156"/>
    </row>
    <row r="2805" spans="37:37">
      <c r="AK2805" s="156"/>
    </row>
    <row r="2806" spans="37:37">
      <c r="AK2806" s="156"/>
    </row>
    <row r="2807" spans="37:37">
      <c r="AK2807" s="156"/>
    </row>
    <row r="2808" spans="37:37">
      <c r="AK2808" s="156"/>
    </row>
    <row r="2809" spans="37:37">
      <c r="AK2809" s="156"/>
    </row>
    <row r="2810" spans="37:37">
      <c r="AK2810" s="156"/>
    </row>
    <row r="2811" spans="37:37">
      <c r="AK2811" s="156"/>
    </row>
    <row r="2812" spans="37:37">
      <c r="AK2812" s="156"/>
    </row>
    <row r="2813" spans="37:37">
      <c r="AK2813" s="156"/>
    </row>
    <row r="2814" spans="37:37">
      <c r="AK2814" s="156"/>
    </row>
    <row r="2815" spans="37:37">
      <c r="AK2815" s="156"/>
    </row>
    <row r="2816" spans="37:37">
      <c r="AK2816" s="156"/>
    </row>
    <row r="2817" spans="37:37">
      <c r="AK2817" s="156"/>
    </row>
    <row r="2818" spans="37:37">
      <c r="AK2818" s="156"/>
    </row>
    <row r="2819" spans="37:37">
      <c r="AK2819" s="156"/>
    </row>
    <row r="2820" spans="37:37">
      <c r="AK2820" s="156"/>
    </row>
    <row r="2821" spans="37:37">
      <c r="AK2821" s="156"/>
    </row>
    <row r="2822" spans="37:37">
      <c r="AK2822" s="156"/>
    </row>
    <row r="2823" spans="37:37">
      <c r="AK2823" s="156"/>
    </row>
    <row r="2824" spans="37:37">
      <c r="AK2824" s="156"/>
    </row>
    <row r="2825" spans="37:37">
      <c r="AK2825" s="156"/>
    </row>
    <row r="2826" spans="37:37">
      <c r="AK2826" s="156"/>
    </row>
    <row r="2827" spans="37:37">
      <c r="AK2827" s="156"/>
    </row>
    <row r="2828" spans="37:37">
      <c r="AK2828" s="156"/>
    </row>
    <row r="2829" spans="37:37">
      <c r="AK2829" s="156"/>
    </row>
    <row r="2830" spans="37:37">
      <c r="AK2830" s="156"/>
    </row>
    <row r="2831" spans="37:37">
      <c r="AK2831" s="156"/>
    </row>
    <row r="2832" spans="37:37">
      <c r="AK2832" s="156"/>
    </row>
    <row r="2833" spans="37:37">
      <c r="AK2833" s="156"/>
    </row>
    <row r="2834" spans="37:37">
      <c r="AK2834" s="156"/>
    </row>
    <row r="2835" spans="37:37">
      <c r="AK2835" s="156"/>
    </row>
    <row r="2836" spans="37:37">
      <c r="AK2836" s="156"/>
    </row>
    <row r="2837" spans="37:37">
      <c r="AK2837" s="156"/>
    </row>
    <row r="2838" spans="37:37">
      <c r="AK2838" s="156"/>
    </row>
    <row r="2839" spans="37:37">
      <c r="AK2839" s="156"/>
    </row>
    <row r="2840" spans="37:37">
      <c r="AK2840" s="156"/>
    </row>
    <row r="2841" spans="37:37">
      <c r="AK2841" s="156"/>
    </row>
    <row r="2842" spans="37:37">
      <c r="AK2842" s="156"/>
    </row>
    <row r="2843" spans="37:37">
      <c r="AK2843" s="156"/>
    </row>
    <row r="2844" spans="37:37">
      <c r="AK2844" s="156"/>
    </row>
    <row r="2845" spans="37:37">
      <c r="AK2845" s="156"/>
    </row>
    <row r="2846" spans="37:37">
      <c r="AK2846" s="156"/>
    </row>
    <row r="2847" spans="37:37">
      <c r="AK2847" s="156"/>
    </row>
    <row r="2848" spans="37:37">
      <c r="AK2848" s="156"/>
    </row>
    <row r="2849" spans="37:37">
      <c r="AK2849" s="156"/>
    </row>
    <row r="2850" spans="37:37">
      <c r="AK2850" s="156"/>
    </row>
    <row r="2851" spans="37:37">
      <c r="AK2851" s="156"/>
    </row>
    <row r="2852" spans="37:37">
      <c r="AK2852" s="156"/>
    </row>
    <row r="2853" spans="37:37">
      <c r="AK2853" s="156"/>
    </row>
    <row r="2854" spans="37:37">
      <c r="AK2854" s="156"/>
    </row>
    <row r="2855" spans="37:37">
      <c r="AK2855" s="156"/>
    </row>
    <row r="2856" spans="37:37">
      <c r="AK2856" s="156"/>
    </row>
    <row r="2857" spans="37:37">
      <c r="AK2857" s="156"/>
    </row>
    <row r="2858" spans="37:37">
      <c r="AK2858" s="156"/>
    </row>
    <row r="2859" spans="37:37">
      <c r="AK2859" s="156"/>
    </row>
    <row r="2860" spans="37:37">
      <c r="AK2860" s="156"/>
    </row>
    <row r="2861" spans="37:37">
      <c r="AK2861" s="156"/>
    </row>
    <row r="2862" spans="37:37">
      <c r="AK2862" s="156"/>
    </row>
    <row r="2863" spans="37:37">
      <c r="AK2863" s="156"/>
    </row>
    <row r="2864" spans="37:37">
      <c r="AK2864" s="156"/>
    </row>
    <row r="2865" spans="37:37">
      <c r="AK2865" s="156"/>
    </row>
    <row r="2866" spans="37:37">
      <c r="AK2866" s="156"/>
    </row>
    <row r="2867" spans="37:37">
      <c r="AK2867" s="156"/>
    </row>
    <row r="2868" spans="37:37">
      <c r="AK2868" s="156"/>
    </row>
    <row r="2869" spans="37:37">
      <c r="AK2869" s="156"/>
    </row>
    <row r="2870" spans="37:37">
      <c r="AK2870" s="156"/>
    </row>
    <row r="2871" spans="37:37">
      <c r="AK2871" s="156"/>
    </row>
    <row r="2872" spans="37:37">
      <c r="AK2872" s="156"/>
    </row>
    <row r="2873" spans="37:37">
      <c r="AK2873" s="156"/>
    </row>
    <row r="2874" spans="37:37">
      <c r="AK2874" s="156"/>
    </row>
    <row r="2875" spans="37:37">
      <c r="AK2875" s="156"/>
    </row>
    <row r="2876" spans="37:37">
      <c r="AK2876" s="156"/>
    </row>
    <row r="2877" spans="37:37">
      <c r="AK2877" s="156"/>
    </row>
    <row r="2878" spans="37:37">
      <c r="AK2878" s="156"/>
    </row>
    <row r="2879" spans="37:37">
      <c r="AK2879" s="156"/>
    </row>
    <row r="2880" spans="37:37">
      <c r="AK2880" s="156"/>
    </row>
    <row r="2881" spans="37:37">
      <c r="AK2881" s="156"/>
    </row>
    <row r="2882" spans="37:37">
      <c r="AK2882" s="156"/>
    </row>
    <row r="2883" spans="37:37">
      <c r="AK2883" s="156"/>
    </row>
    <row r="2884" spans="37:37">
      <c r="AK2884" s="156"/>
    </row>
    <row r="2885" spans="37:37">
      <c r="AK2885" s="156"/>
    </row>
    <row r="2886" spans="37:37">
      <c r="AK2886" s="156"/>
    </row>
    <row r="2887" spans="37:37">
      <c r="AK2887" s="156"/>
    </row>
    <row r="2888" spans="37:37">
      <c r="AK2888" s="156"/>
    </row>
    <row r="2889" spans="37:37">
      <c r="AK2889" s="156"/>
    </row>
    <row r="2890" spans="37:37">
      <c r="AK2890" s="156"/>
    </row>
    <row r="2891" spans="37:37">
      <c r="AK2891" s="156"/>
    </row>
    <row r="2892" spans="37:37">
      <c r="AK2892" s="156"/>
    </row>
    <row r="2893" spans="37:37">
      <c r="AK2893" s="156"/>
    </row>
    <row r="2894" spans="37:37">
      <c r="AK2894" s="156"/>
    </row>
    <row r="2895" spans="37:37">
      <c r="AK2895" s="156"/>
    </row>
    <row r="2896" spans="37:37">
      <c r="AK2896" s="156"/>
    </row>
    <row r="2897" spans="37:37">
      <c r="AK2897" s="156"/>
    </row>
    <row r="2898" spans="37:37">
      <c r="AK2898" s="156"/>
    </row>
    <row r="2899" spans="37:37">
      <c r="AK2899" s="156"/>
    </row>
    <row r="2900" spans="37:37">
      <c r="AK2900" s="156"/>
    </row>
    <row r="2901" spans="37:37">
      <c r="AK2901" s="156"/>
    </row>
    <row r="2902" spans="37:37">
      <c r="AK2902" s="156"/>
    </row>
    <row r="2903" spans="37:37">
      <c r="AK2903" s="156"/>
    </row>
    <row r="2904" spans="37:37">
      <c r="AK2904" s="156"/>
    </row>
    <row r="2905" spans="37:37">
      <c r="AK2905" s="156"/>
    </row>
    <row r="2906" spans="37:37">
      <c r="AK2906" s="156"/>
    </row>
    <row r="2907" spans="37:37">
      <c r="AK2907" s="156"/>
    </row>
    <row r="2908" spans="37:37">
      <c r="AK2908" s="156"/>
    </row>
    <row r="2909" spans="37:37">
      <c r="AK2909" s="156"/>
    </row>
    <row r="2910" spans="37:37">
      <c r="AK2910" s="156"/>
    </row>
    <row r="2911" spans="37:37">
      <c r="AK2911" s="156"/>
    </row>
    <row r="2912" spans="37:37">
      <c r="AK2912" s="156"/>
    </row>
    <row r="2913" spans="37:37">
      <c r="AK2913" s="156"/>
    </row>
    <row r="2914" spans="37:37">
      <c r="AK2914" s="156"/>
    </row>
    <row r="2915" spans="37:37">
      <c r="AK2915" s="156"/>
    </row>
    <row r="2916" spans="37:37">
      <c r="AK2916" s="156"/>
    </row>
    <row r="2917" spans="37:37">
      <c r="AK2917" s="156"/>
    </row>
    <row r="2918" spans="37:37">
      <c r="AK2918" s="156"/>
    </row>
    <row r="2919" spans="37:37">
      <c r="AK2919" s="156"/>
    </row>
    <row r="2920" spans="37:37">
      <c r="AK2920" s="156"/>
    </row>
    <row r="2921" spans="37:37">
      <c r="AK2921" s="156"/>
    </row>
    <row r="2922" spans="37:37">
      <c r="AK2922" s="156"/>
    </row>
    <row r="2923" spans="37:37">
      <c r="AK2923" s="156"/>
    </row>
    <row r="2924" spans="37:37">
      <c r="AK2924" s="156"/>
    </row>
    <row r="2925" spans="37:37">
      <c r="AK2925" s="156"/>
    </row>
    <row r="2926" spans="37:37">
      <c r="AK2926" s="156"/>
    </row>
    <row r="2927" spans="37:37">
      <c r="AK2927" s="156"/>
    </row>
    <row r="2928" spans="37:37">
      <c r="AK2928" s="156"/>
    </row>
    <row r="2929" spans="37:37">
      <c r="AK2929" s="156"/>
    </row>
    <row r="2930" spans="37:37">
      <c r="AK2930" s="156"/>
    </row>
    <row r="2931" spans="37:37">
      <c r="AK2931" s="156"/>
    </row>
    <row r="2932" spans="37:37">
      <c r="AK2932" s="156"/>
    </row>
    <row r="2933" spans="37:37">
      <c r="AK2933" s="156"/>
    </row>
    <row r="2934" spans="37:37">
      <c r="AK2934" s="156"/>
    </row>
    <row r="2935" spans="37:37">
      <c r="AK2935" s="156"/>
    </row>
    <row r="2936" spans="37:37">
      <c r="AK2936" s="156"/>
    </row>
    <row r="2937" spans="37:37">
      <c r="AK2937" s="156"/>
    </row>
    <row r="2938" spans="37:37">
      <c r="AK2938" s="156"/>
    </row>
    <row r="2939" spans="37:37">
      <c r="AK2939" s="156"/>
    </row>
    <row r="2940" spans="37:37">
      <c r="AK2940" s="156"/>
    </row>
    <row r="2941" spans="37:37">
      <c r="AK2941" s="156"/>
    </row>
    <row r="2942" spans="37:37">
      <c r="AK2942" s="156"/>
    </row>
    <row r="2943" spans="37:37">
      <c r="AK2943" s="156"/>
    </row>
    <row r="2944" spans="37:37">
      <c r="AK2944" s="156"/>
    </row>
    <row r="2945" spans="37:37">
      <c r="AK2945" s="156"/>
    </row>
    <row r="2946" spans="37:37">
      <c r="AK2946" s="156"/>
    </row>
    <row r="2947" spans="37:37">
      <c r="AK2947" s="156"/>
    </row>
    <row r="2948" spans="37:37">
      <c r="AK2948" s="156"/>
    </row>
    <row r="2949" spans="37:37">
      <c r="AK2949" s="156"/>
    </row>
    <row r="2950" spans="37:37">
      <c r="AK2950" s="156"/>
    </row>
    <row r="2951" spans="37:37">
      <c r="AK2951" s="156"/>
    </row>
    <row r="2952" spans="37:37">
      <c r="AK2952" s="156"/>
    </row>
    <row r="2953" spans="37:37">
      <c r="AK2953" s="156"/>
    </row>
    <row r="2954" spans="37:37">
      <c r="AK2954" s="156"/>
    </row>
    <row r="2955" spans="37:37">
      <c r="AK2955" s="156"/>
    </row>
    <row r="2956" spans="37:37">
      <c r="AK2956" s="156"/>
    </row>
    <row r="2957" spans="37:37">
      <c r="AK2957" s="156"/>
    </row>
    <row r="2958" spans="37:37">
      <c r="AK2958" s="156"/>
    </row>
    <row r="2959" spans="37:37">
      <c r="AK2959" s="156"/>
    </row>
    <row r="2960" spans="37:37">
      <c r="AK2960" s="156"/>
    </row>
    <row r="2961" spans="37:37">
      <c r="AK2961" s="156"/>
    </row>
    <row r="2962" spans="37:37">
      <c r="AK2962" s="156"/>
    </row>
    <row r="2963" spans="37:37">
      <c r="AK2963" s="156"/>
    </row>
    <row r="2964" spans="37:37">
      <c r="AK2964" s="156"/>
    </row>
    <row r="2965" spans="37:37">
      <c r="AK2965" s="156"/>
    </row>
    <row r="2966" spans="37:37">
      <c r="AK2966" s="156"/>
    </row>
    <row r="2967" spans="37:37">
      <c r="AK2967" s="156"/>
    </row>
    <row r="2968" spans="37:37">
      <c r="AK2968" s="156"/>
    </row>
    <row r="2969" spans="37:37">
      <c r="AK2969" s="156"/>
    </row>
    <row r="2970" spans="37:37">
      <c r="AK2970" s="156"/>
    </row>
    <row r="2971" spans="37:37">
      <c r="AK2971" s="156"/>
    </row>
    <row r="2972" spans="37:37">
      <c r="AK2972" s="156"/>
    </row>
    <row r="2973" spans="37:37">
      <c r="AK2973" s="156"/>
    </row>
    <row r="2974" spans="37:37">
      <c r="AK2974" s="156"/>
    </row>
    <row r="2975" spans="37:37">
      <c r="AK2975" s="156"/>
    </row>
    <row r="2976" spans="37:37">
      <c r="AK2976" s="156"/>
    </row>
    <row r="2977" spans="37:37">
      <c r="AK2977" s="156"/>
    </row>
    <row r="2978" spans="37:37">
      <c r="AK2978" s="156"/>
    </row>
    <row r="2979" spans="37:37">
      <c r="AK2979" s="156"/>
    </row>
    <row r="2980" spans="37:37">
      <c r="AK2980" s="156"/>
    </row>
    <row r="2981" spans="37:37">
      <c r="AK2981" s="156"/>
    </row>
    <row r="2982" spans="37:37">
      <c r="AK2982" s="156"/>
    </row>
    <row r="2983" spans="37:37">
      <c r="AK2983" s="156"/>
    </row>
    <row r="2984" spans="37:37">
      <c r="AK2984" s="156"/>
    </row>
    <row r="2985" spans="37:37">
      <c r="AK2985" s="156"/>
    </row>
    <row r="2986" spans="37:37">
      <c r="AK2986" s="156"/>
    </row>
    <row r="2987" spans="37:37">
      <c r="AK2987" s="156"/>
    </row>
    <row r="2988" spans="37:37">
      <c r="AK2988" s="156"/>
    </row>
    <row r="2989" spans="37:37">
      <c r="AK2989" s="156"/>
    </row>
    <row r="2990" spans="37:37">
      <c r="AK2990" s="156"/>
    </row>
    <row r="2991" spans="37:37">
      <c r="AK2991" s="156"/>
    </row>
    <row r="2992" spans="37:37">
      <c r="AK2992" s="156"/>
    </row>
    <row r="2993" spans="37:37">
      <c r="AK2993" s="156"/>
    </row>
    <row r="2994" spans="37:37">
      <c r="AK2994" s="156"/>
    </row>
    <row r="2995" spans="37:37">
      <c r="AK2995" s="156"/>
    </row>
    <row r="2996" spans="37:37">
      <c r="AK2996" s="156"/>
    </row>
    <row r="2997" spans="37:37">
      <c r="AK2997" s="156"/>
    </row>
    <row r="2998" spans="37:37">
      <c r="AK2998" s="156"/>
    </row>
    <row r="2999" spans="37:37">
      <c r="AK2999" s="156"/>
    </row>
    <row r="3000" spans="37:37">
      <c r="AK3000" s="156"/>
    </row>
    <row r="3001" spans="37:37">
      <c r="AK3001" s="156"/>
    </row>
    <row r="3002" spans="37:37">
      <c r="AK3002" s="156"/>
    </row>
    <row r="3003" spans="37:37">
      <c r="AK3003" s="156"/>
    </row>
    <row r="3004" spans="37:37">
      <c r="AK3004" s="156"/>
    </row>
    <row r="3005" spans="37:37">
      <c r="AK3005" s="156"/>
    </row>
    <row r="3006" spans="37:37">
      <c r="AK3006" s="156"/>
    </row>
    <row r="3007" spans="37:37">
      <c r="AK3007" s="156"/>
    </row>
    <row r="3008" spans="37:37">
      <c r="AK3008" s="156"/>
    </row>
    <row r="3009" spans="37:37">
      <c r="AK3009" s="156"/>
    </row>
    <row r="3010" spans="37:37">
      <c r="AK3010" s="156"/>
    </row>
    <row r="3011" spans="37:37">
      <c r="AK3011" s="156"/>
    </row>
    <row r="3012" spans="37:37">
      <c r="AK3012" s="156"/>
    </row>
    <row r="3013" spans="37:37">
      <c r="AK3013" s="156"/>
    </row>
    <row r="3014" spans="37:37">
      <c r="AK3014" s="156"/>
    </row>
    <row r="3015" spans="37:37">
      <c r="AK3015" s="156"/>
    </row>
    <row r="3016" spans="37:37">
      <c r="AK3016" s="156"/>
    </row>
    <row r="3017" spans="37:37">
      <c r="AK3017" s="156"/>
    </row>
    <row r="3018" spans="37:37">
      <c r="AK3018" s="156"/>
    </row>
    <row r="3019" spans="37:37">
      <c r="AK3019" s="156"/>
    </row>
    <row r="3020" spans="37:37">
      <c r="AK3020" s="156"/>
    </row>
    <row r="3021" spans="37:37">
      <c r="AK3021" s="156"/>
    </row>
    <row r="3022" spans="37:37">
      <c r="AK3022" s="156"/>
    </row>
    <row r="3023" spans="37:37">
      <c r="AK3023" s="156"/>
    </row>
    <row r="3024" spans="37:37">
      <c r="AK3024" s="156"/>
    </row>
    <row r="3025" spans="37:37">
      <c r="AK3025" s="156"/>
    </row>
    <row r="3026" spans="37:37">
      <c r="AK3026" s="156"/>
    </row>
    <row r="3027" spans="37:37">
      <c r="AK3027" s="156"/>
    </row>
    <row r="3028" spans="37:37">
      <c r="AK3028" s="156"/>
    </row>
    <row r="3029" spans="37:37">
      <c r="AK3029" s="156"/>
    </row>
    <row r="3030" spans="37:37">
      <c r="AK3030" s="156"/>
    </row>
    <row r="3031" spans="37:37">
      <c r="AK3031" s="156"/>
    </row>
    <row r="3032" spans="37:37">
      <c r="AK3032" s="156"/>
    </row>
    <row r="3033" spans="37:37">
      <c r="AK3033" s="156"/>
    </row>
    <row r="3034" spans="37:37">
      <c r="AK3034" s="156"/>
    </row>
    <row r="3035" spans="37:37">
      <c r="AK3035" s="156"/>
    </row>
    <row r="3036" spans="37:37">
      <c r="AK3036" s="156"/>
    </row>
    <row r="3037" spans="37:37">
      <c r="AK3037" s="156"/>
    </row>
    <row r="3038" spans="37:37">
      <c r="AK3038" s="156"/>
    </row>
    <row r="3039" spans="37:37">
      <c r="AK3039" s="156"/>
    </row>
    <row r="3040" spans="37:37">
      <c r="AK3040" s="156"/>
    </row>
    <row r="3041" spans="37:37">
      <c r="AK3041" s="156"/>
    </row>
    <row r="3042" spans="37:37">
      <c r="AK3042" s="156"/>
    </row>
    <row r="3043" spans="37:37">
      <c r="AK3043" s="156"/>
    </row>
    <row r="3044" spans="37:37">
      <c r="AK3044" s="156"/>
    </row>
    <row r="3045" spans="37:37">
      <c r="AK3045" s="156"/>
    </row>
    <row r="3046" spans="37:37">
      <c r="AK3046" s="156"/>
    </row>
    <row r="3047" spans="37:37">
      <c r="AK3047" s="156"/>
    </row>
    <row r="3048" spans="37:37">
      <c r="AK3048" s="156"/>
    </row>
    <row r="3049" spans="37:37">
      <c r="AK3049" s="156"/>
    </row>
    <row r="3050" spans="37:37">
      <c r="AK3050" s="156"/>
    </row>
    <row r="3051" spans="37:37">
      <c r="AK3051" s="156"/>
    </row>
    <row r="3052" spans="37:37">
      <c r="AK3052" s="156"/>
    </row>
    <row r="3053" spans="37:37">
      <c r="AK3053" s="156"/>
    </row>
    <row r="3054" spans="37:37">
      <c r="AK3054" s="156"/>
    </row>
    <row r="3055" spans="37:37">
      <c r="AK3055" s="156"/>
    </row>
    <row r="3056" spans="37:37">
      <c r="AK3056" s="156"/>
    </row>
    <row r="3057" spans="37:37">
      <c r="AK3057" s="156"/>
    </row>
    <row r="3058" spans="37:37">
      <c r="AK3058" s="156"/>
    </row>
    <row r="3059" spans="37:37">
      <c r="AK3059" s="156"/>
    </row>
    <row r="3060" spans="37:37">
      <c r="AK3060" s="156"/>
    </row>
    <row r="3061" spans="37:37">
      <c r="AK3061" s="156"/>
    </row>
    <row r="3062" spans="37:37">
      <c r="AK3062" s="156"/>
    </row>
    <row r="3063" spans="37:37">
      <c r="AK3063" s="156"/>
    </row>
    <row r="3064" spans="37:37">
      <c r="AK3064" s="156"/>
    </row>
    <row r="3065" spans="37:37">
      <c r="AK3065" s="156"/>
    </row>
    <row r="3066" spans="37:37">
      <c r="AK3066" s="156"/>
    </row>
    <row r="3067" spans="37:37">
      <c r="AK3067" s="156"/>
    </row>
    <row r="3068" spans="37:37">
      <c r="AK3068" s="156"/>
    </row>
    <row r="3069" spans="37:37">
      <c r="AK3069" s="156"/>
    </row>
    <row r="3070" spans="37:37">
      <c r="AK3070" s="156"/>
    </row>
    <row r="3071" spans="37:37">
      <c r="AK3071" s="156"/>
    </row>
    <row r="3072" spans="37:37">
      <c r="AK3072" s="156"/>
    </row>
    <row r="3073" spans="37:37">
      <c r="AK3073" s="156"/>
    </row>
    <row r="3074" spans="37:37">
      <c r="AK3074" s="156"/>
    </row>
    <row r="3075" spans="37:37">
      <c r="AK3075" s="156"/>
    </row>
    <row r="3076" spans="37:37">
      <c r="AK3076" s="156"/>
    </row>
    <row r="3077" spans="37:37">
      <c r="AK3077" s="156"/>
    </row>
    <row r="3078" spans="37:37">
      <c r="AK3078" s="156"/>
    </row>
    <row r="3079" spans="37:37">
      <c r="AK3079" s="156"/>
    </row>
    <row r="3080" spans="37:37">
      <c r="AK3080" s="156"/>
    </row>
    <row r="3081" spans="37:37">
      <c r="AK3081" s="156"/>
    </row>
    <row r="3082" spans="37:37">
      <c r="AK3082" s="156"/>
    </row>
    <row r="3083" spans="37:37">
      <c r="AK3083" s="156"/>
    </row>
    <row r="3084" spans="37:37">
      <c r="AK3084" s="156"/>
    </row>
    <row r="3085" spans="37:37">
      <c r="AK3085" s="156"/>
    </row>
    <row r="3086" spans="37:37">
      <c r="AK3086" s="156"/>
    </row>
    <row r="3087" spans="37:37">
      <c r="AK3087" s="156"/>
    </row>
    <row r="3088" spans="37:37">
      <c r="AK3088" s="156"/>
    </row>
    <row r="3089" spans="37:37">
      <c r="AK3089" s="156"/>
    </row>
    <row r="3090" spans="37:37">
      <c r="AK3090" s="156"/>
    </row>
    <row r="3091" spans="37:37">
      <c r="AK3091" s="156"/>
    </row>
    <row r="3092" spans="37:37">
      <c r="AK3092" s="156"/>
    </row>
    <row r="3093" spans="37:37">
      <c r="AK3093" s="156"/>
    </row>
    <row r="3094" spans="37:37">
      <c r="AK3094" s="156"/>
    </row>
    <row r="3095" spans="37:37">
      <c r="AK3095" s="156"/>
    </row>
    <row r="3096" spans="37:37">
      <c r="AK3096" s="156"/>
    </row>
    <row r="3097" spans="37:37">
      <c r="AK3097" s="156"/>
    </row>
    <row r="3098" spans="37:37">
      <c r="AK3098" s="156"/>
    </row>
    <row r="3099" spans="37:37">
      <c r="AK3099" s="156"/>
    </row>
    <row r="3100" spans="37:37">
      <c r="AK3100" s="156"/>
    </row>
    <row r="3101" spans="37:37">
      <c r="AK3101" s="156"/>
    </row>
    <row r="3102" spans="37:37">
      <c r="AK3102" s="156"/>
    </row>
    <row r="3103" spans="37:37">
      <c r="AK3103" s="156"/>
    </row>
    <row r="3104" spans="37:37">
      <c r="AK3104" s="156"/>
    </row>
    <row r="3105" spans="37:37">
      <c r="AK3105" s="156"/>
    </row>
    <row r="3106" spans="37:37">
      <c r="AK3106" s="156"/>
    </row>
    <row r="3107" spans="37:37">
      <c r="AK3107" s="156"/>
    </row>
    <row r="3108" spans="37:37">
      <c r="AK3108" s="156"/>
    </row>
    <row r="3109" spans="37:37">
      <c r="AK3109" s="156"/>
    </row>
    <row r="3110" spans="37:37">
      <c r="AK3110" s="156"/>
    </row>
    <row r="3111" spans="37:37">
      <c r="AK3111" s="156"/>
    </row>
    <row r="3112" spans="37:37">
      <c r="AK3112" s="156"/>
    </row>
    <row r="3113" spans="37:37">
      <c r="AK3113" s="156"/>
    </row>
    <row r="3114" spans="37:37">
      <c r="AK3114" s="156"/>
    </row>
    <row r="3115" spans="37:37">
      <c r="AK3115" s="156"/>
    </row>
    <row r="3116" spans="37:37">
      <c r="AK3116" s="156"/>
    </row>
    <row r="3117" spans="37:37">
      <c r="AK3117" s="156"/>
    </row>
    <row r="3118" spans="37:37">
      <c r="AK3118" s="156"/>
    </row>
    <row r="3119" spans="37:37">
      <c r="AK3119" s="156"/>
    </row>
    <row r="3120" spans="37:37">
      <c r="AK3120" s="156"/>
    </row>
    <row r="3121" spans="37:37">
      <c r="AK3121" s="156"/>
    </row>
    <row r="3122" spans="37:37">
      <c r="AK3122" s="156"/>
    </row>
    <row r="3123" spans="37:37">
      <c r="AK3123" s="156"/>
    </row>
    <row r="3124" spans="37:37">
      <c r="AK3124" s="156"/>
    </row>
    <row r="3125" spans="37:37">
      <c r="AK3125" s="156"/>
    </row>
    <row r="3126" spans="37:37">
      <c r="AK3126" s="156"/>
    </row>
    <row r="3127" spans="37:37">
      <c r="AK3127" s="156"/>
    </row>
    <row r="3128" spans="37:37">
      <c r="AK3128" s="156"/>
    </row>
    <row r="3129" spans="37:37">
      <c r="AK3129" s="156"/>
    </row>
    <row r="3130" spans="37:37">
      <c r="AK3130" s="156"/>
    </row>
    <row r="3131" spans="37:37">
      <c r="AK3131" s="156"/>
    </row>
    <row r="3132" spans="37:37">
      <c r="AK3132" s="156"/>
    </row>
    <row r="3133" spans="37:37">
      <c r="AK3133" s="156"/>
    </row>
    <row r="3134" spans="37:37">
      <c r="AK3134" s="156"/>
    </row>
    <row r="3135" spans="37:37">
      <c r="AK3135" s="156"/>
    </row>
    <row r="3136" spans="37:37">
      <c r="AK3136" s="156"/>
    </row>
    <row r="3137" spans="37:37">
      <c r="AK3137" s="156"/>
    </row>
    <row r="3138" spans="37:37">
      <c r="AK3138" s="156"/>
    </row>
    <row r="3139" spans="37:37">
      <c r="AK3139" s="156"/>
    </row>
    <row r="3140" spans="37:37">
      <c r="AK3140" s="156"/>
    </row>
    <row r="3141" spans="37:37">
      <c r="AK3141" s="156"/>
    </row>
    <row r="3142" spans="37:37">
      <c r="AK3142" s="156"/>
    </row>
    <row r="3143" spans="37:37">
      <c r="AK3143" s="156"/>
    </row>
    <row r="3144" spans="37:37">
      <c r="AK3144" s="156"/>
    </row>
    <row r="3145" spans="37:37">
      <c r="AK3145" s="156"/>
    </row>
    <row r="3146" spans="37:37">
      <c r="AK3146" s="156"/>
    </row>
    <row r="3147" spans="37:37">
      <c r="AK3147" s="156"/>
    </row>
    <row r="3148" spans="37:37">
      <c r="AK3148" s="156"/>
    </row>
    <row r="3149" spans="37:37">
      <c r="AK3149" s="156"/>
    </row>
    <row r="3150" spans="37:37">
      <c r="AK3150" s="156"/>
    </row>
    <row r="3151" spans="37:37">
      <c r="AK3151" s="156"/>
    </row>
    <row r="3152" spans="37:37">
      <c r="AK3152" s="156"/>
    </row>
    <row r="3153" spans="37:37">
      <c r="AK3153" s="156"/>
    </row>
    <row r="3154" spans="37:37">
      <c r="AK3154" s="156"/>
    </row>
    <row r="3155" spans="37:37">
      <c r="AK3155" s="156"/>
    </row>
    <row r="3156" spans="37:37">
      <c r="AK3156" s="156"/>
    </row>
    <row r="3157" spans="37:37">
      <c r="AK3157" s="156"/>
    </row>
    <row r="3158" spans="37:37">
      <c r="AK3158" s="156"/>
    </row>
    <row r="3159" spans="37:37">
      <c r="AK3159" s="156"/>
    </row>
    <row r="3160" spans="37:37">
      <c r="AK3160" s="156"/>
    </row>
    <row r="3161" spans="37:37">
      <c r="AK3161" s="156"/>
    </row>
    <row r="3162" spans="37:37">
      <c r="AK3162" s="156"/>
    </row>
    <row r="3163" spans="37:37">
      <c r="AK3163" s="156"/>
    </row>
    <row r="3164" spans="37:37">
      <c r="AK3164" s="156"/>
    </row>
    <row r="3165" spans="37:37">
      <c r="AK3165" s="156"/>
    </row>
    <row r="3166" spans="37:37">
      <c r="AK3166" s="156"/>
    </row>
    <row r="3167" spans="37:37">
      <c r="AK3167" s="156"/>
    </row>
    <row r="3168" spans="37:37">
      <c r="AK3168" s="156"/>
    </row>
    <row r="3169" spans="37:37">
      <c r="AK3169" s="156"/>
    </row>
    <row r="3170" spans="37:37">
      <c r="AK3170" s="156"/>
    </row>
    <row r="3171" spans="37:37">
      <c r="AK3171" s="156"/>
    </row>
    <row r="3172" spans="37:37">
      <c r="AK3172" s="156"/>
    </row>
    <row r="3173" spans="37:37">
      <c r="AK3173" s="156"/>
    </row>
    <row r="3174" spans="37:37">
      <c r="AK3174" s="156"/>
    </row>
    <row r="3175" spans="37:37">
      <c r="AK3175" s="156"/>
    </row>
    <row r="3176" spans="37:37">
      <c r="AK3176" s="156"/>
    </row>
    <row r="3177" spans="37:37">
      <c r="AK3177" s="156"/>
    </row>
    <row r="3178" spans="37:37">
      <c r="AK3178" s="156"/>
    </row>
    <row r="3179" spans="37:37">
      <c r="AK3179" s="156"/>
    </row>
    <row r="3180" spans="37:37">
      <c r="AK3180" s="156"/>
    </row>
    <row r="3181" spans="37:37">
      <c r="AK3181" s="156"/>
    </row>
    <row r="3182" spans="37:37">
      <c r="AK3182" s="156"/>
    </row>
    <row r="3183" spans="37:37">
      <c r="AK3183" s="156"/>
    </row>
    <row r="3184" spans="37:37">
      <c r="AK3184" s="156"/>
    </row>
    <row r="3185" spans="37:37">
      <c r="AK3185" s="156"/>
    </row>
    <row r="3186" spans="37:37">
      <c r="AK3186" s="156"/>
    </row>
    <row r="3187" spans="37:37">
      <c r="AK3187" s="156"/>
    </row>
    <row r="3188" spans="37:37">
      <c r="AK3188" s="156"/>
    </row>
    <row r="3189" spans="37:37">
      <c r="AK3189" s="156"/>
    </row>
    <row r="3190" spans="37:37">
      <c r="AK3190" s="156"/>
    </row>
    <row r="3191" spans="37:37">
      <c r="AK3191" s="156"/>
    </row>
    <row r="3192" spans="37:37">
      <c r="AK3192" s="156"/>
    </row>
    <row r="3193" spans="37:37">
      <c r="AK3193" s="156"/>
    </row>
    <row r="3194" spans="37:37">
      <c r="AK3194" s="156"/>
    </row>
    <row r="3195" spans="37:37">
      <c r="AK3195" s="156"/>
    </row>
    <row r="3196" spans="37:37">
      <c r="AK3196" s="156"/>
    </row>
    <row r="3197" spans="37:37">
      <c r="AK3197" s="156"/>
    </row>
    <row r="3198" spans="37:37">
      <c r="AK3198" s="156"/>
    </row>
    <row r="3199" spans="37:37">
      <c r="AK3199" s="156"/>
    </row>
    <row r="3200" spans="37:37">
      <c r="AK3200" s="156"/>
    </row>
    <row r="3201" spans="37:37">
      <c r="AK3201" s="156"/>
    </row>
    <row r="3202" spans="37:37">
      <c r="AK3202" s="156"/>
    </row>
    <row r="3203" spans="37:37">
      <c r="AK3203" s="156"/>
    </row>
    <row r="3204" spans="37:37">
      <c r="AK3204" s="156"/>
    </row>
    <row r="3205" spans="37:37">
      <c r="AK3205" s="156"/>
    </row>
    <row r="3206" spans="37:37">
      <c r="AK3206" s="156"/>
    </row>
    <row r="3207" spans="37:37">
      <c r="AK3207" s="156"/>
    </row>
    <row r="3208" spans="37:37">
      <c r="AK3208" s="156"/>
    </row>
    <row r="3209" spans="37:37">
      <c r="AK3209" s="156"/>
    </row>
    <row r="3210" spans="37:37">
      <c r="AK3210" s="156"/>
    </row>
    <row r="3211" spans="37:37">
      <c r="AK3211" s="156"/>
    </row>
    <row r="3212" spans="37:37">
      <c r="AK3212" s="156"/>
    </row>
    <row r="3213" spans="37:37">
      <c r="AK3213" s="156"/>
    </row>
    <row r="3214" spans="37:37">
      <c r="AK3214" s="156"/>
    </row>
    <row r="3215" spans="37:37">
      <c r="AK3215" s="156"/>
    </row>
    <row r="3216" spans="37:37">
      <c r="AK3216" s="156"/>
    </row>
    <row r="3217" spans="37:37">
      <c r="AK3217" s="156"/>
    </row>
    <row r="3218" spans="37:37">
      <c r="AK3218" s="156"/>
    </row>
    <row r="3219" spans="37:37">
      <c r="AK3219" s="156"/>
    </row>
    <row r="3220" spans="37:37">
      <c r="AK3220" s="156"/>
    </row>
    <row r="3221" spans="37:37">
      <c r="AK3221" s="156"/>
    </row>
    <row r="3222" spans="37:37">
      <c r="AK3222" s="156"/>
    </row>
    <row r="3223" spans="37:37">
      <c r="AK3223" s="156"/>
    </row>
    <row r="3224" spans="37:37">
      <c r="AK3224" s="156"/>
    </row>
    <row r="3225" spans="37:37">
      <c r="AK3225" s="156"/>
    </row>
    <row r="3226" spans="37:37">
      <c r="AK3226" s="156"/>
    </row>
    <row r="3227" spans="37:37">
      <c r="AK3227" s="156"/>
    </row>
    <row r="3228" spans="37:37">
      <c r="AK3228" s="156"/>
    </row>
    <row r="3229" spans="37:37">
      <c r="AK3229" s="156"/>
    </row>
    <row r="3230" spans="37:37">
      <c r="AK3230" s="156"/>
    </row>
    <row r="3231" spans="37:37">
      <c r="AK3231" s="156"/>
    </row>
    <row r="3232" spans="37:37">
      <c r="AK3232" s="156"/>
    </row>
    <row r="3233" spans="37:37">
      <c r="AK3233" s="156"/>
    </row>
    <row r="3234" spans="37:37">
      <c r="AK3234" s="156"/>
    </row>
    <row r="3235" spans="37:37">
      <c r="AK3235" s="156"/>
    </row>
    <row r="3236" spans="37:37">
      <c r="AK3236" s="156"/>
    </row>
    <row r="3237" spans="37:37">
      <c r="AK3237" s="156"/>
    </row>
    <row r="3238" spans="37:37">
      <c r="AK3238" s="156"/>
    </row>
    <row r="3239" spans="37:37">
      <c r="AK3239" s="156"/>
    </row>
    <row r="3240" spans="37:37">
      <c r="AK3240" s="156"/>
    </row>
    <row r="3241" spans="37:37">
      <c r="AK3241" s="156"/>
    </row>
    <row r="3242" spans="37:37">
      <c r="AK3242" s="156"/>
    </row>
    <row r="3243" spans="37:37">
      <c r="AK3243" s="156"/>
    </row>
    <row r="3244" spans="37:37">
      <c r="AK3244" s="156"/>
    </row>
    <row r="3245" spans="37:37">
      <c r="AK3245" s="156"/>
    </row>
    <row r="3246" spans="37:37">
      <c r="AK3246" s="156"/>
    </row>
    <row r="3247" spans="37:37">
      <c r="AK3247" s="156"/>
    </row>
    <row r="3248" spans="37:37">
      <c r="AK3248" s="156"/>
    </row>
    <row r="3249" spans="37:37">
      <c r="AK3249" s="156"/>
    </row>
    <row r="3250" spans="37:37">
      <c r="AK3250" s="156"/>
    </row>
    <row r="3251" spans="37:37">
      <c r="AK3251" s="156"/>
    </row>
    <row r="3252" spans="37:37">
      <c r="AK3252" s="156"/>
    </row>
    <row r="3253" spans="37:37">
      <c r="AK3253" s="156"/>
    </row>
    <row r="3254" spans="37:37">
      <c r="AK3254" s="156"/>
    </row>
    <row r="3255" spans="37:37">
      <c r="AK3255" s="156"/>
    </row>
    <row r="3256" spans="37:37">
      <c r="AK3256" s="156"/>
    </row>
    <row r="3257" spans="37:37">
      <c r="AK3257" s="156"/>
    </row>
    <row r="3258" spans="37:37">
      <c r="AK3258" s="156"/>
    </row>
    <row r="3259" spans="37:37">
      <c r="AK3259" s="156"/>
    </row>
    <row r="3260" spans="37:37">
      <c r="AK3260" s="156"/>
    </row>
    <row r="3261" spans="37:37">
      <c r="AK3261" s="156"/>
    </row>
    <row r="3262" spans="37:37">
      <c r="AK3262" s="156"/>
    </row>
    <row r="3263" spans="37:37">
      <c r="AK3263" s="156"/>
    </row>
    <row r="3264" spans="37:37">
      <c r="AK3264" s="156"/>
    </row>
    <row r="3265" spans="37:37">
      <c r="AK3265" s="156"/>
    </row>
    <row r="3266" spans="37:37">
      <c r="AK3266" s="156"/>
    </row>
    <row r="3267" spans="37:37">
      <c r="AK3267" s="156"/>
    </row>
    <row r="3268" spans="37:37">
      <c r="AK3268" s="156"/>
    </row>
    <row r="3269" spans="37:37">
      <c r="AK3269" s="156"/>
    </row>
    <row r="3270" spans="37:37">
      <c r="AK3270" s="156"/>
    </row>
    <row r="3271" spans="37:37">
      <c r="AK3271" s="156"/>
    </row>
    <row r="3272" spans="37:37">
      <c r="AK3272" s="156"/>
    </row>
    <row r="3273" spans="37:37">
      <c r="AK3273" s="156"/>
    </row>
    <row r="3274" spans="37:37">
      <c r="AK3274" s="156"/>
    </row>
    <row r="3275" spans="37:37">
      <c r="AK3275" s="156"/>
    </row>
    <row r="3276" spans="37:37">
      <c r="AK3276" s="156"/>
    </row>
    <row r="3277" spans="37:37">
      <c r="AK3277" s="156"/>
    </row>
    <row r="3278" spans="37:37">
      <c r="AK3278" s="156"/>
    </row>
    <row r="3279" spans="37:37">
      <c r="AK3279" s="156"/>
    </row>
    <row r="3280" spans="37:37">
      <c r="AK3280" s="156"/>
    </row>
    <row r="3281" spans="37:37">
      <c r="AK3281" s="156"/>
    </row>
    <row r="3282" spans="37:37">
      <c r="AK3282" s="156"/>
    </row>
    <row r="3283" spans="37:37">
      <c r="AK3283" s="156"/>
    </row>
    <row r="3284" spans="37:37">
      <c r="AK3284" s="156"/>
    </row>
    <row r="3285" spans="37:37">
      <c r="AK3285" s="156"/>
    </row>
    <row r="3286" spans="37:37">
      <c r="AK3286" s="156"/>
    </row>
    <row r="3287" spans="37:37">
      <c r="AK3287" s="156"/>
    </row>
    <row r="3288" spans="37:37">
      <c r="AK3288" s="156"/>
    </row>
    <row r="3289" spans="37:37">
      <c r="AK3289" s="156"/>
    </row>
    <row r="3290" spans="37:37">
      <c r="AK3290" s="156"/>
    </row>
    <row r="3291" spans="37:37">
      <c r="AK3291" s="156"/>
    </row>
    <row r="3292" spans="37:37">
      <c r="AK3292" s="156"/>
    </row>
    <row r="3293" spans="37:37">
      <c r="AK3293" s="156"/>
    </row>
    <row r="3294" spans="37:37">
      <c r="AK3294" s="156"/>
    </row>
    <row r="3295" spans="37:37">
      <c r="AK3295" s="156"/>
    </row>
    <row r="3296" spans="37:37">
      <c r="AK3296" s="156"/>
    </row>
    <row r="3297" spans="37:37">
      <c r="AK3297" s="156"/>
    </row>
    <row r="3298" spans="37:37">
      <c r="AK3298" s="156"/>
    </row>
    <row r="3299" spans="37:37">
      <c r="AK3299" s="156"/>
    </row>
    <row r="3300" spans="37:37">
      <c r="AK3300" s="156"/>
    </row>
    <row r="3301" spans="37:37">
      <c r="AK3301" s="156"/>
    </row>
    <row r="3302" spans="37:37">
      <c r="AK3302" s="156"/>
    </row>
    <row r="3303" spans="37:37">
      <c r="AK3303" s="156"/>
    </row>
    <row r="3304" spans="37:37">
      <c r="AK3304" s="156"/>
    </row>
    <row r="3305" spans="37:37">
      <c r="AK3305" s="156"/>
    </row>
    <row r="3306" spans="37:37">
      <c r="AK3306" s="156"/>
    </row>
    <row r="3307" spans="37:37">
      <c r="AK3307" s="156"/>
    </row>
    <row r="3308" spans="37:37">
      <c r="AK3308" s="156"/>
    </row>
    <row r="3309" spans="37:37">
      <c r="AK3309" s="156"/>
    </row>
    <row r="3310" spans="37:37">
      <c r="AK3310" s="156"/>
    </row>
    <row r="3311" spans="37:37">
      <c r="AK3311" s="156"/>
    </row>
    <row r="3312" spans="37:37">
      <c r="AK3312" s="156"/>
    </row>
    <row r="3313" spans="37:37">
      <c r="AK3313" s="156"/>
    </row>
    <row r="3314" spans="37:37">
      <c r="AK3314" s="156"/>
    </row>
    <row r="3315" spans="37:37">
      <c r="AK3315" s="156"/>
    </row>
    <row r="3316" spans="37:37">
      <c r="AK3316" s="156"/>
    </row>
    <row r="3317" spans="37:37">
      <c r="AK3317" s="156"/>
    </row>
    <row r="3318" spans="37:37">
      <c r="AK3318" s="156"/>
    </row>
    <row r="3319" spans="37:37">
      <c r="AK3319" s="156"/>
    </row>
    <row r="3320" spans="37:37">
      <c r="AK3320" s="156"/>
    </row>
    <row r="3321" spans="37:37">
      <c r="AK3321" s="156"/>
    </row>
    <row r="3322" spans="37:37">
      <c r="AK3322" s="156"/>
    </row>
    <row r="3323" spans="37:37">
      <c r="AK3323" s="156"/>
    </row>
    <row r="3324" spans="37:37">
      <c r="AK3324" s="156"/>
    </row>
    <row r="3325" spans="37:37">
      <c r="AK3325" s="156"/>
    </row>
    <row r="3326" spans="37:37">
      <c r="AK3326" s="156"/>
    </row>
    <row r="3327" spans="37:37">
      <c r="AK3327" s="156"/>
    </row>
    <row r="3328" spans="37:37">
      <c r="AK3328" s="156"/>
    </row>
    <row r="3329" spans="37:37">
      <c r="AK3329" s="156"/>
    </row>
    <row r="3330" spans="37:37">
      <c r="AK3330" s="156"/>
    </row>
    <row r="3331" spans="37:37">
      <c r="AK3331" s="156"/>
    </row>
    <row r="3332" spans="37:37">
      <c r="AK3332" s="156"/>
    </row>
    <row r="3333" spans="37:37">
      <c r="AK3333" s="156"/>
    </row>
    <row r="3334" spans="37:37">
      <c r="AK3334" s="156"/>
    </row>
    <row r="3335" spans="37:37">
      <c r="AK3335" s="156"/>
    </row>
    <row r="3336" spans="37:37">
      <c r="AK3336" s="156"/>
    </row>
    <row r="3337" spans="37:37">
      <c r="AK3337" s="156"/>
    </row>
    <row r="3338" spans="37:37">
      <c r="AK3338" s="156"/>
    </row>
    <row r="3339" spans="37:37">
      <c r="AK3339" s="156"/>
    </row>
    <row r="3340" spans="37:37">
      <c r="AK3340" s="156"/>
    </row>
    <row r="3341" spans="37:37">
      <c r="AK3341" s="156"/>
    </row>
    <row r="3342" spans="37:37">
      <c r="AK3342" s="156"/>
    </row>
    <row r="3343" spans="37:37">
      <c r="AK3343" s="156"/>
    </row>
    <row r="3344" spans="37:37">
      <c r="AK3344" s="156"/>
    </row>
    <row r="3345" spans="37:37">
      <c r="AK3345" s="156"/>
    </row>
    <row r="3346" spans="37:37">
      <c r="AK3346" s="156"/>
    </row>
    <row r="3347" spans="37:37">
      <c r="AK3347" s="156"/>
    </row>
    <row r="3348" spans="37:37">
      <c r="AK3348" s="156"/>
    </row>
    <row r="3349" spans="37:37">
      <c r="AK3349" s="156"/>
    </row>
    <row r="3350" spans="37:37">
      <c r="AK3350" s="156"/>
    </row>
    <row r="3351" spans="37:37">
      <c r="AK3351" s="156"/>
    </row>
    <row r="3352" spans="37:37">
      <c r="AK3352" s="156"/>
    </row>
    <row r="3353" spans="37:37">
      <c r="AK3353" s="156"/>
    </row>
    <row r="3354" spans="37:37">
      <c r="AK3354" s="156"/>
    </row>
    <row r="3355" spans="37:37">
      <c r="AK3355" s="156"/>
    </row>
    <row r="3356" spans="37:37">
      <c r="AK3356" s="156"/>
    </row>
    <row r="3357" spans="37:37">
      <c r="AK3357" s="156"/>
    </row>
    <row r="3358" spans="37:37">
      <c r="AK3358" s="156"/>
    </row>
    <row r="3359" spans="37:37">
      <c r="AK3359" s="156"/>
    </row>
    <row r="3360" spans="37:37">
      <c r="AK3360" s="156"/>
    </row>
    <row r="3361" spans="37:37">
      <c r="AK3361" s="156"/>
    </row>
    <row r="3362" spans="37:37">
      <c r="AK3362" s="156"/>
    </row>
    <row r="3363" spans="37:37">
      <c r="AK3363" s="156"/>
    </row>
    <row r="3364" spans="37:37">
      <c r="AK3364" s="156"/>
    </row>
    <row r="3365" spans="37:37">
      <c r="AK3365" s="156"/>
    </row>
    <row r="3366" spans="37:37">
      <c r="AK3366" s="156"/>
    </row>
    <row r="3367" spans="37:37">
      <c r="AK3367" s="156"/>
    </row>
    <row r="3368" spans="37:37">
      <c r="AK3368" s="156"/>
    </row>
    <row r="3369" spans="37:37">
      <c r="AK3369" s="156"/>
    </row>
    <row r="3370" spans="37:37">
      <c r="AK3370" s="156"/>
    </row>
    <row r="3371" spans="37:37">
      <c r="AK3371" s="156"/>
    </row>
    <row r="3372" spans="37:37">
      <c r="AK3372" s="156"/>
    </row>
    <row r="3373" spans="37:37">
      <c r="AK3373" s="156"/>
    </row>
    <row r="3374" spans="37:37">
      <c r="AK3374" s="156"/>
    </row>
    <row r="3375" spans="37:37">
      <c r="AK3375" s="156"/>
    </row>
    <row r="3376" spans="37:37">
      <c r="AK3376" s="156"/>
    </row>
    <row r="3377" spans="37:37">
      <c r="AK3377" s="156"/>
    </row>
    <row r="3378" spans="37:37">
      <c r="AK3378" s="156"/>
    </row>
    <row r="3379" spans="37:37">
      <c r="AK3379" s="156"/>
    </row>
    <row r="3380" spans="37:37">
      <c r="AK3380" s="156"/>
    </row>
    <row r="3381" spans="37:37">
      <c r="AK3381" s="156"/>
    </row>
    <row r="3382" spans="37:37">
      <c r="AK3382" s="156"/>
    </row>
    <row r="3383" spans="37:37">
      <c r="AK3383" s="156"/>
    </row>
    <row r="3384" spans="37:37">
      <c r="AK3384" s="156"/>
    </row>
    <row r="3385" spans="37:37">
      <c r="AK3385" s="156"/>
    </row>
    <row r="3386" spans="37:37">
      <c r="AK3386" s="156"/>
    </row>
    <row r="3387" spans="37:37">
      <c r="AK3387" s="156"/>
    </row>
    <row r="3388" spans="37:37">
      <c r="AK3388" s="156"/>
    </row>
    <row r="3389" spans="37:37">
      <c r="AK3389" s="156"/>
    </row>
    <row r="3390" spans="37:37">
      <c r="AK3390" s="156"/>
    </row>
    <row r="3391" spans="37:37">
      <c r="AK3391" s="156"/>
    </row>
    <row r="3392" spans="37:37">
      <c r="AK3392" s="156"/>
    </row>
    <row r="3393" spans="37:37">
      <c r="AK3393" s="156"/>
    </row>
    <row r="3394" spans="37:37">
      <c r="AK3394" s="156"/>
    </row>
    <row r="3395" spans="37:37">
      <c r="AK3395" s="156"/>
    </row>
    <row r="3396" spans="37:37">
      <c r="AK3396" s="156"/>
    </row>
    <row r="3397" spans="37:37">
      <c r="AK3397" s="156"/>
    </row>
    <row r="3398" spans="37:37">
      <c r="AK3398" s="156"/>
    </row>
    <row r="3399" spans="37:37">
      <c r="AK3399" s="156"/>
    </row>
    <row r="3400" spans="37:37">
      <c r="AK3400" s="156"/>
    </row>
    <row r="3401" spans="37:37">
      <c r="AK3401" s="156"/>
    </row>
    <row r="3402" spans="37:37">
      <c r="AK3402" s="156"/>
    </row>
    <row r="3403" spans="37:37">
      <c r="AK3403" s="156"/>
    </row>
    <row r="3404" spans="37:37">
      <c r="AK3404" s="156"/>
    </row>
    <row r="3405" spans="37:37">
      <c r="AK3405" s="156"/>
    </row>
    <row r="3406" spans="37:37">
      <c r="AK3406" s="156"/>
    </row>
    <row r="3407" spans="37:37">
      <c r="AK3407" s="156"/>
    </row>
    <row r="3408" spans="37:37">
      <c r="AK3408" s="156"/>
    </row>
    <row r="3409" spans="37:37">
      <c r="AK3409" s="156"/>
    </row>
    <row r="3410" spans="37:37">
      <c r="AK3410" s="156"/>
    </row>
    <row r="3411" spans="37:37">
      <c r="AK3411" s="156"/>
    </row>
    <row r="3412" spans="37:37">
      <c r="AK3412" s="156"/>
    </row>
    <row r="3413" spans="37:37">
      <c r="AK3413" s="156"/>
    </row>
    <row r="3414" spans="37:37">
      <c r="AK3414" s="156"/>
    </row>
    <row r="3415" spans="37:37">
      <c r="AK3415" s="156"/>
    </row>
    <row r="3416" spans="37:37">
      <c r="AK3416" s="156"/>
    </row>
    <row r="3417" spans="37:37">
      <c r="AK3417" s="156"/>
    </row>
    <row r="3418" spans="37:37">
      <c r="AK3418" s="156"/>
    </row>
    <row r="3419" spans="37:37">
      <c r="AK3419" s="156"/>
    </row>
    <row r="3420" spans="37:37">
      <c r="AK3420" s="156"/>
    </row>
    <row r="3421" spans="37:37">
      <c r="AK3421" s="156"/>
    </row>
    <row r="3422" spans="37:37">
      <c r="AK3422" s="156"/>
    </row>
    <row r="3423" spans="37:37">
      <c r="AK3423" s="156"/>
    </row>
    <row r="3424" spans="37:37">
      <c r="AK3424" s="156"/>
    </row>
    <row r="3425" spans="37:37">
      <c r="AK3425" s="156"/>
    </row>
    <row r="3426" spans="37:37">
      <c r="AK3426" s="156"/>
    </row>
    <row r="3427" spans="37:37">
      <c r="AK3427" s="156"/>
    </row>
    <row r="3428" spans="37:37">
      <c r="AK3428" s="156"/>
    </row>
    <row r="3429" spans="37:37">
      <c r="AK3429" s="156"/>
    </row>
    <row r="3430" spans="37:37">
      <c r="AK3430" s="156"/>
    </row>
    <row r="3431" spans="37:37">
      <c r="AK3431" s="156"/>
    </row>
    <row r="3432" spans="37:37">
      <c r="AK3432" s="156"/>
    </row>
    <row r="3433" spans="37:37">
      <c r="AK3433" s="156"/>
    </row>
    <row r="3434" spans="37:37">
      <c r="AK3434" s="156"/>
    </row>
    <row r="3435" spans="37:37">
      <c r="AK3435" s="156"/>
    </row>
    <row r="3436" spans="37:37">
      <c r="AK3436" s="156"/>
    </row>
    <row r="3437" spans="37:37">
      <c r="AK3437" s="156"/>
    </row>
    <row r="3438" spans="37:37">
      <c r="AK3438" s="156"/>
    </row>
    <row r="3439" spans="37:37">
      <c r="AK3439" s="156"/>
    </row>
    <row r="3440" spans="37:37">
      <c r="AK3440" s="156"/>
    </row>
    <row r="3441" spans="37:37">
      <c r="AK3441" s="156"/>
    </row>
    <row r="3442" spans="37:37">
      <c r="AK3442" s="156"/>
    </row>
    <row r="3443" spans="37:37">
      <c r="AK3443" s="156"/>
    </row>
    <row r="3444" spans="37:37">
      <c r="AK3444" s="156"/>
    </row>
    <row r="3445" spans="37:37">
      <c r="AK3445" s="156"/>
    </row>
    <row r="3446" spans="37:37">
      <c r="AK3446" s="156"/>
    </row>
    <row r="3447" spans="37:37">
      <c r="AK3447" s="156"/>
    </row>
    <row r="3448" spans="37:37">
      <c r="AK3448" s="156"/>
    </row>
    <row r="3449" spans="37:37">
      <c r="AK3449" s="156"/>
    </row>
    <row r="3450" spans="37:37">
      <c r="AK3450" s="156"/>
    </row>
    <row r="3451" spans="37:37">
      <c r="AK3451" s="156"/>
    </row>
    <row r="3452" spans="37:37">
      <c r="AK3452" s="156"/>
    </row>
    <row r="3453" spans="37:37">
      <c r="AK3453" s="156"/>
    </row>
    <row r="3454" spans="37:37">
      <c r="AK3454" s="156"/>
    </row>
    <row r="3455" spans="37:37">
      <c r="AK3455" s="156"/>
    </row>
    <row r="3456" spans="37:37">
      <c r="AK3456" s="156"/>
    </row>
    <row r="3457" spans="37:37">
      <c r="AK3457" s="156"/>
    </row>
    <row r="3458" spans="37:37">
      <c r="AK3458" s="156"/>
    </row>
    <row r="3459" spans="37:37">
      <c r="AK3459" s="156"/>
    </row>
    <row r="3460" spans="37:37">
      <c r="AK3460" s="156"/>
    </row>
    <row r="3461" spans="37:37">
      <c r="AK3461" s="156"/>
    </row>
    <row r="3462" spans="37:37">
      <c r="AK3462" s="156"/>
    </row>
    <row r="3463" spans="37:37">
      <c r="AK3463" s="156"/>
    </row>
    <row r="3464" spans="37:37">
      <c r="AK3464" s="156"/>
    </row>
    <row r="3465" spans="37:37">
      <c r="AK3465" s="156"/>
    </row>
    <row r="3466" spans="37:37">
      <c r="AK3466" s="156"/>
    </row>
    <row r="3467" spans="37:37">
      <c r="AK3467" s="156"/>
    </row>
    <row r="3468" spans="37:37">
      <c r="AK3468" s="156"/>
    </row>
    <row r="3469" spans="37:37">
      <c r="AK3469" s="156"/>
    </row>
    <row r="3470" spans="37:37">
      <c r="AK3470" s="156"/>
    </row>
    <row r="3471" spans="37:37">
      <c r="AK3471" s="156"/>
    </row>
    <row r="3472" spans="37:37">
      <c r="AK3472" s="156"/>
    </row>
    <row r="3473" spans="37:37">
      <c r="AK3473" s="156"/>
    </row>
    <row r="3474" spans="37:37">
      <c r="AK3474" s="156"/>
    </row>
    <row r="3475" spans="37:37">
      <c r="AK3475" s="156"/>
    </row>
    <row r="3476" spans="37:37">
      <c r="AK3476" s="156"/>
    </row>
    <row r="3477" spans="37:37">
      <c r="AK3477" s="156"/>
    </row>
    <row r="3478" spans="37:37">
      <c r="AK3478" s="156"/>
    </row>
    <row r="3479" spans="37:37">
      <c r="AK3479" s="156"/>
    </row>
    <row r="3480" spans="37:37">
      <c r="AK3480" s="156"/>
    </row>
    <row r="3481" spans="37:37">
      <c r="AK3481" s="156"/>
    </row>
    <row r="3482" spans="37:37">
      <c r="AK3482" s="156"/>
    </row>
    <row r="3483" spans="37:37">
      <c r="AK3483" s="156"/>
    </row>
    <row r="3484" spans="37:37">
      <c r="AK3484" s="156"/>
    </row>
    <row r="3485" spans="37:37">
      <c r="AK3485" s="156"/>
    </row>
    <row r="3486" spans="37:37">
      <c r="AK3486" s="156"/>
    </row>
    <row r="3487" spans="37:37">
      <c r="AK3487" s="156"/>
    </row>
    <row r="3488" spans="37:37">
      <c r="AK3488" s="156"/>
    </row>
    <row r="3489" spans="37:37">
      <c r="AK3489" s="156"/>
    </row>
    <row r="3490" spans="37:37">
      <c r="AK3490" s="156"/>
    </row>
    <row r="3491" spans="37:37">
      <c r="AK3491" s="156"/>
    </row>
    <row r="3492" spans="37:37">
      <c r="AK3492" s="156"/>
    </row>
    <row r="3493" spans="37:37">
      <c r="AK3493" s="156"/>
    </row>
    <row r="3494" spans="37:37">
      <c r="AK3494" s="156"/>
    </row>
    <row r="3495" spans="37:37">
      <c r="AK3495" s="156"/>
    </row>
    <row r="3496" spans="37:37">
      <c r="AK3496" s="156"/>
    </row>
    <row r="3497" spans="37:37">
      <c r="AK3497" s="156"/>
    </row>
    <row r="3498" spans="37:37">
      <c r="AK3498" s="156"/>
    </row>
    <row r="3499" spans="37:37">
      <c r="AK3499" s="156"/>
    </row>
    <row r="3500" spans="37:37">
      <c r="AK3500" s="156"/>
    </row>
    <row r="3501" spans="37:37">
      <c r="AK3501" s="156"/>
    </row>
    <row r="3502" spans="37:37">
      <c r="AK3502" s="156"/>
    </row>
    <row r="3503" spans="37:37">
      <c r="AK3503" s="156"/>
    </row>
    <row r="3504" spans="37:37">
      <c r="AK3504" s="156"/>
    </row>
    <row r="3505" spans="37:37">
      <c r="AK3505" s="156"/>
    </row>
    <row r="3506" spans="37:37">
      <c r="AK3506" s="156"/>
    </row>
    <row r="3507" spans="37:37">
      <c r="AK3507" s="156"/>
    </row>
    <row r="3508" spans="37:37">
      <c r="AK3508" s="156"/>
    </row>
    <row r="3509" spans="37:37">
      <c r="AK3509" s="156"/>
    </row>
    <row r="3510" spans="37:37">
      <c r="AK3510" s="156"/>
    </row>
    <row r="3511" spans="37:37">
      <c r="AK3511" s="156"/>
    </row>
    <row r="3512" spans="37:37">
      <c r="AK3512" s="156"/>
    </row>
    <row r="3513" spans="37:37">
      <c r="AK3513" s="156"/>
    </row>
    <row r="3514" spans="37:37">
      <c r="AK3514" s="156"/>
    </row>
    <row r="3515" spans="37:37">
      <c r="AK3515" s="156"/>
    </row>
    <row r="3516" spans="37:37">
      <c r="AK3516" s="156"/>
    </row>
    <row r="3517" spans="37:37">
      <c r="AK3517" s="156"/>
    </row>
    <row r="3518" spans="37:37">
      <c r="AK3518" s="156"/>
    </row>
    <row r="3519" spans="37:37">
      <c r="AK3519" s="156"/>
    </row>
    <row r="3520" spans="37:37">
      <c r="AK3520" s="156"/>
    </row>
    <row r="3521" spans="37:37">
      <c r="AK3521" s="156"/>
    </row>
    <row r="3522" spans="37:37">
      <c r="AK3522" s="156"/>
    </row>
    <row r="3523" spans="37:37">
      <c r="AK3523" s="156"/>
    </row>
    <row r="3524" spans="37:37">
      <c r="AK3524" s="156"/>
    </row>
    <row r="3525" spans="37:37">
      <c r="AK3525" s="156"/>
    </row>
    <row r="3526" spans="37:37">
      <c r="AK3526" s="156"/>
    </row>
    <row r="3527" spans="37:37">
      <c r="AK3527" s="156"/>
    </row>
    <row r="3528" spans="37:37">
      <c r="AK3528" s="156"/>
    </row>
    <row r="3529" spans="37:37">
      <c r="AK3529" s="156"/>
    </row>
    <row r="3530" spans="37:37">
      <c r="AK3530" s="156"/>
    </row>
    <row r="3531" spans="37:37">
      <c r="AK3531" s="156"/>
    </row>
    <row r="3532" spans="37:37">
      <c r="AK3532" s="156"/>
    </row>
    <row r="3533" spans="37:37">
      <c r="AK3533" s="156"/>
    </row>
    <row r="3534" spans="37:37">
      <c r="AK3534" s="156"/>
    </row>
    <row r="3535" spans="37:37">
      <c r="AK3535" s="156"/>
    </row>
    <row r="3536" spans="37:37">
      <c r="AK3536" s="156"/>
    </row>
    <row r="3537" spans="37:37">
      <c r="AK3537" s="156"/>
    </row>
    <row r="3538" spans="37:37">
      <c r="AK3538" s="156"/>
    </row>
    <row r="3539" spans="37:37">
      <c r="AK3539" s="156"/>
    </row>
    <row r="3540" spans="37:37">
      <c r="AK3540" s="156"/>
    </row>
    <row r="3541" spans="37:37">
      <c r="AK3541" s="156"/>
    </row>
    <row r="3542" spans="37:37">
      <c r="AK3542" s="156"/>
    </row>
    <row r="3543" spans="37:37">
      <c r="AK3543" s="156"/>
    </row>
    <row r="3544" spans="37:37">
      <c r="AK3544" s="156"/>
    </row>
    <row r="3545" spans="37:37">
      <c r="AK3545" s="156"/>
    </row>
    <row r="3546" spans="37:37">
      <c r="AK3546" s="156"/>
    </row>
    <row r="3547" spans="37:37">
      <c r="AK3547" s="156"/>
    </row>
    <row r="3548" spans="37:37">
      <c r="AK3548" s="156"/>
    </row>
    <row r="3549" spans="37:37">
      <c r="AK3549" s="156"/>
    </row>
    <row r="3550" spans="37:37">
      <c r="AK3550" s="156"/>
    </row>
    <row r="3551" spans="37:37">
      <c r="AK3551" s="156"/>
    </row>
    <row r="3552" spans="37:37">
      <c r="AK3552" s="156"/>
    </row>
    <row r="3553" spans="37:37">
      <c r="AK3553" s="156"/>
    </row>
    <row r="3554" spans="37:37">
      <c r="AK3554" s="156"/>
    </row>
    <row r="3555" spans="37:37">
      <c r="AK3555" s="156"/>
    </row>
    <row r="3556" spans="37:37">
      <c r="AK3556" s="156"/>
    </row>
    <row r="3557" spans="37:37">
      <c r="AK3557" s="156"/>
    </row>
    <row r="3558" spans="37:37">
      <c r="AK3558" s="156"/>
    </row>
    <row r="3559" spans="37:37">
      <c r="AK3559" s="156"/>
    </row>
    <row r="3560" spans="37:37">
      <c r="AK3560" s="156"/>
    </row>
    <row r="3561" spans="37:37">
      <c r="AK3561" s="156"/>
    </row>
    <row r="3562" spans="37:37">
      <c r="AK3562" s="156"/>
    </row>
    <row r="3563" spans="37:37">
      <c r="AK3563" s="156"/>
    </row>
    <row r="3564" spans="37:37">
      <c r="AK3564" s="156"/>
    </row>
    <row r="3565" spans="37:37">
      <c r="AK3565" s="156"/>
    </row>
    <row r="3566" spans="37:37">
      <c r="AK3566" s="156"/>
    </row>
    <row r="3567" spans="37:37">
      <c r="AK3567" s="156"/>
    </row>
    <row r="3568" spans="37:37">
      <c r="AK3568" s="156"/>
    </row>
    <row r="3569" spans="37:37">
      <c r="AK3569" s="156"/>
    </row>
    <row r="3570" spans="37:37">
      <c r="AK3570" s="156"/>
    </row>
    <row r="3571" spans="37:37">
      <c r="AK3571" s="156"/>
    </row>
    <row r="3572" spans="37:37">
      <c r="AK3572" s="156"/>
    </row>
    <row r="3573" spans="37:37">
      <c r="AK3573" s="156"/>
    </row>
    <row r="3574" spans="37:37">
      <c r="AK3574" s="156"/>
    </row>
    <row r="3575" spans="37:37">
      <c r="AK3575" s="156"/>
    </row>
    <row r="3576" spans="37:37">
      <c r="AK3576" s="156"/>
    </row>
    <row r="3577" spans="37:37">
      <c r="AK3577" s="156"/>
    </row>
    <row r="3578" spans="37:37">
      <c r="AK3578" s="156"/>
    </row>
    <row r="3579" spans="37:37">
      <c r="AK3579" s="156"/>
    </row>
    <row r="3580" spans="37:37">
      <c r="AK3580" s="156"/>
    </row>
    <row r="3581" spans="37:37">
      <c r="AK3581" s="156"/>
    </row>
    <row r="3582" spans="37:37">
      <c r="AK3582" s="156"/>
    </row>
    <row r="3583" spans="37:37">
      <c r="AK3583" s="156"/>
    </row>
    <row r="3584" spans="37:37">
      <c r="AK3584" s="156"/>
    </row>
    <row r="3585" spans="37:37">
      <c r="AK3585" s="156"/>
    </row>
    <row r="3586" spans="37:37">
      <c r="AK3586" s="156"/>
    </row>
    <row r="3587" spans="37:37">
      <c r="AK3587" s="156"/>
    </row>
    <row r="3588" spans="37:37">
      <c r="AK3588" s="156"/>
    </row>
    <row r="3589" spans="37:37">
      <c r="AK3589" s="156"/>
    </row>
    <row r="3590" spans="37:37">
      <c r="AK3590" s="156"/>
    </row>
    <row r="3591" spans="37:37">
      <c r="AK3591" s="156"/>
    </row>
    <row r="3592" spans="37:37">
      <c r="AK3592" s="156"/>
    </row>
    <row r="3593" spans="37:37">
      <c r="AK3593" s="156"/>
    </row>
    <row r="3594" spans="37:37">
      <c r="AK3594" s="156"/>
    </row>
    <row r="3595" spans="37:37">
      <c r="AK3595" s="156"/>
    </row>
    <row r="3596" spans="37:37">
      <c r="AK3596" s="156"/>
    </row>
    <row r="3597" spans="37:37">
      <c r="AK3597" s="156"/>
    </row>
    <row r="3598" spans="37:37">
      <c r="AK3598" s="156"/>
    </row>
    <row r="3599" spans="37:37">
      <c r="AK3599" s="156"/>
    </row>
    <row r="3600" spans="37:37">
      <c r="AK3600" s="156"/>
    </row>
    <row r="3601" spans="37:37">
      <c r="AK3601" s="156"/>
    </row>
    <row r="3602" spans="37:37">
      <c r="AK3602" s="156"/>
    </row>
    <row r="3603" spans="37:37">
      <c r="AK3603" s="156"/>
    </row>
    <row r="3604" spans="37:37">
      <c r="AK3604" s="156"/>
    </row>
    <row r="3605" spans="37:37">
      <c r="AK3605" s="156"/>
    </row>
    <row r="3606" spans="37:37">
      <c r="AK3606" s="156"/>
    </row>
    <row r="3607" spans="37:37">
      <c r="AK3607" s="156"/>
    </row>
    <row r="3608" spans="37:37">
      <c r="AK3608" s="156"/>
    </row>
    <row r="3609" spans="37:37">
      <c r="AK3609" s="156"/>
    </row>
    <row r="3610" spans="37:37">
      <c r="AK3610" s="156"/>
    </row>
    <row r="3611" spans="37:37">
      <c r="AK3611" s="156"/>
    </row>
    <row r="3612" spans="37:37">
      <c r="AK3612" s="156"/>
    </row>
    <row r="3613" spans="37:37">
      <c r="AK3613" s="156"/>
    </row>
    <row r="3614" spans="37:37">
      <c r="AK3614" s="156"/>
    </row>
    <row r="3615" spans="37:37">
      <c r="AK3615" s="156"/>
    </row>
    <row r="3616" spans="37:37">
      <c r="AK3616" s="156"/>
    </row>
    <row r="3617" spans="37:37">
      <c r="AK3617" s="156"/>
    </row>
    <row r="3618" spans="37:37">
      <c r="AK3618" s="156"/>
    </row>
    <row r="3619" spans="37:37">
      <c r="AK3619" s="156"/>
    </row>
    <row r="3620" spans="37:37">
      <c r="AK3620" s="156"/>
    </row>
    <row r="3621" spans="37:37">
      <c r="AK3621" s="156"/>
    </row>
    <row r="3622" spans="37:37">
      <c r="AK3622" s="156"/>
    </row>
    <row r="3623" spans="37:37">
      <c r="AK3623" s="156"/>
    </row>
    <row r="3624" spans="37:37">
      <c r="AK3624" s="156"/>
    </row>
    <row r="3625" spans="37:37">
      <c r="AK3625" s="156"/>
    </row>
    <row r="3626" spans="37:37">
      <c r="AK3626" s="156"/>
    </row>
    <row r="3627" spans="37:37">
      <c r="AK3627" s="156"/>
    </row>
    <row r="3628" spans="37:37">
      <c r="AK3628" s="156"/>
    </row>
    <row r="3629" spans="37:37">
      <c r="AK3629" s="156"/>
    </row>
    <row r="3630" spans="37:37">
      <c r="AK3630" s="156"/>
    </row>
    <row r="3631" spans="37:37">
      <c r="AK3631" s="156"/>
    </row>
    <row r="3632" spans="37:37">
      <c r="AK3632" s="156"/>
    </row>
    <row r="3633" spans="37:37">
      <c r="AK3633" s="156"/>
    </row>
    <row r="3634" spans="37:37">
      <c r="AK3634" s="156"/>
    </row>
    <row r="3635" spans="37:37">
      <c r="AK3635" s="156"/>
    </row>
    <row r="3636" spans="37:37">
      <c r="AK3636" s="156"/>
    </row>
    <row r="3637" spans="37:37">
      <c r="AK3637" s="156"/>
    </row>
    <row r="3638" spans="37:37">
      <c r="AK3638" s="156"/>
    </row>
    <row r="3639" spans="37:37">
      <c r="AK3639" s="156"/>
    </row>
    <row r="3640" spans="37:37">
      <c r="AK3640" s="156"/>
    </row>
    <row r="3641" spans="37:37">
      <c r="AK3641" s="156"/>
    </row>
    <row r="3642" spans="37:37">
      <c r="AK3642" s="156"/>
    </row>
    <row r="3643" spans="37:37">
      <c r="AK3643" s="156"/>
    </row>
    <row r="3644" spans="37:37">
      <c r="AK3644" s="156"/>
    </row>
    <row r="3645" spans="37:37">
      <c r="AK3645" s="156"/>
    </row>
    <row r="3646" spans="37:37">
      <c r="AK3646" s="156"/>
    </row>
    <row r="3647" spans="37:37">
      <c r="AK3647" s="156"/>
    </row>
    <row r="3648" spans="37:37">
      <c r="AK3648" s="156"/>
    </row>
    <row r="3649" spans="37:37">
      <c r="AK3649" s="156"/>
    </row>
    <row r="3650" spans="37:37">
      <c r="AK3650" s="156"/>
    </row>
    <row r="3651" spans="37:37">
      <c r="AK3651" s="156"/>
    </row>
    <row r="3652" spans="37:37">
      <c r="AK3652" s="156"/>
    </row>
    <row r="3653" spans="37:37">
      <c r="AK3653" s="156"/>
    </row>
    <row r="3654" spans="37:37">
      <c r="AK3654" s="156"/>
    </row>
    <row r="3655" spans="37:37">
      <c r="AK3655" s="156"/>
    </row>
    <row r="3656" spans="37:37">
      <c r="AK3656" s="156"/>
    </row>
    <row r="3657" spans="37:37">
      <c r="AK3657" s="156"/>
    </row>
    <row r="3658" spans="37:37">
      <c r="AK3658" s="156"/>
    </row>
    <row r="3659" spans="37:37">
      <c r="AK3659" s="156"/>
    </row>
    <row r="3660" spans="37:37">
      <c r="AK3660" s="156"/>
    </row>
    <row r="3661" spans="37:37">
      <c r="AK3661" s="156"/>
    </row>
    <row r="3662" spans="37:37">
      <c r="AK3662" s="156"/>
    </row>
    <row r="3663" spans="37:37">
      <c r="AK3663" s="156"/>
    </row>
    <row r="3664" spans="37:37">
      <c r="AK3664" s="156"/>
    </row>
    <row r="3665" spans="37:37">
      <c r="AK3665" s="156"/>
    </row>
    <row r="3666" spans="37:37">
      <c r="AK3666" s="156"/>
    </row>
    <row r="3667" spans="37:37">
      <c r="AK3667" s="156"/>
    </row>
    <row r="3668" spans="37:37">
      <c r="AK3668" s="156"/>
    </row>
    <row r="3669" spans="37:37">
      <c r="AK3669" s="156"/>
    </row>
    <row r="3670" spans="37:37">
      <c r="AK3670" s="156"/>
    </row>
    <row r="3671" spans="37:37">
      <c r="AK3671" s="156"/>
    </row>
    <row r="3672" spans="37:37">
      <c r="AK3672" s="156"/>
    </row>
    <row r="3673" spans="37:37">
      <c r="AK3673" s="156"/>
    </row>
    <row r="3674" spans="37:37">
      <c r="AK3674" s="156"/>
    </row>
    <row r="3675" spans="37:37">
      <c r="AK3675" s="156"/>
    </row>
    <row r="3676" spans="37:37">
      <c r="AK3676" s="156"/>
    </row>
    <row r="3677" spans="37:37">
      <c r="AK3677" s="156"/>
    </row>
    <row r="3678" spans="37:37">
      <c r="AK3678" s="156"/>
    </row>
    <row r="3679" spans="37:37">
      <c r="AK3679" s="156"/>
    </row>
    <row r="3680" spans="37:37">
      <c r="AK3680" s="156"/>
    </row>
    <row r="3681" spans="37:37">
      <c r="AK3681" s="156"/>
    </row>
    <row r="3682" spans="37:37">
      <c r="AK3682" s="156"/>
    </row>
    <row r="3683" spans="37:37">
      <c r="AK3683" s="156"/>
    </row>
    <row r="3684" spans="37:37">
      <c r="AK3684" s="156"/>
    </row>
    <row r="3685" spans="37:37">
      <c r="AK3685" s="156"/>
    </row>
    <row r="3686" spans="37:37">
      <c r="AK3686" s="156"/>
    </row>
    <row r="3687" spans="37:37">
      <c r="AK3687" s="156"/>
    </row>
    <row r="3688" spans="37:37">
      <c r="AK3688" s="156"/>
    </row>
    <row r="3689" spans="37:37">
      <c r="AK3689" s="156"/>
    </row>
    <row r="3690" spans="37:37">
      <c r="AK3690" s="156"/>
    </row>
    <row r="3691" spans="37:37">
      <c r="AK3691" s="156"/>
    </row>
    <row r="3692" spans="37:37">
      <c r="AK3692" s="156"/>
    </row>
    <row r="3693" spans="37:37">
      <c r="AK3693" s="156"/>
    </row>
    <row r="3694" spans="37:37">
      <c r="AK3694" s="156"/>
    </row>
    <row r="3695" spans="37:37">
      <c r="AK3695" s="156"/>
    </row>
    <row r="3696" spans="37:37">
      <c r="AK3696" s="156"/>
    </row>
    <row r="3697" spans="37:37">
      <c r="AK3697" s="156"/>
    </row>
    <row r="3698" spans="37:37">
      <c r="AK3698" s="156"/>
    </row>
    <row r="3699" spans="37:37">
      <c r="AK3699" s="156"/>
    </row>
    <row r="3700" spans="37:37">
      <c r="AK3700" s="156"/>
    </row>
    <row r="3701" spans="37:37">
      <c r="AK3701" s="156"/>
    </row>
    <row r="3702" spans="37:37">
      <c r="AK3702" s="156"/>
    </row>
    <row r="3703" spans="37:37">
      <c r="AK3703" s="156"/>
    </row>
    <row r="3704" spans="37:37">
      <c r="AK3704" s="156"/>
    </row>
    <row r="3705" spans="37:37">
      <c r="AK3705" s="156"/>
    </row>
    <row r="3706" spans="37:37">
      <c r="AK3706" s="156"/>
    </row>
    <row r="3707" spans="37:37">
      <c r="AK3707" s="156"/>
    </row>
    <row r="3708" spans="37:37">
      <c r="AK3708" s="156"/>
    </row>
    <row r="3709" spans="37:37">
      <c r="AK3709" s="156"/>
    </row>
    <row r="3710" spans="37:37">
      <c r="AK3710" s="156"/>
    </row>
    <row r="3711" spans="37:37">
      <c r="AK3711" s="156"/>
    </row>
    <row r="3712" spans="37:37">
      <c r="AK3712" s="156"/>
    </row>
    <row r="3713" spans="37:37">
      <c r="AK3713" s="156"/>
    </row>
    <row r="3714" spans="37:37">
      <c r="AK3714" s="156"/>
    </row>
    <row r="3715" spans="37:37">
      <c r="AK3715" s="156"/>
    </row>
    <row r="3716" spans="37:37">
      <c r="AK3716" s="156"/>
    </row>
    <row r="3717" spans="37:37">
      <c r="AK3717" s="156"/>
    </row>
    <row r="3718" spans="37:37">
      <c r="AK3718" s="156"/>
    </row>
    <row r="3719" spans="37:37">
      <c r="AK3719" s="156"/>
    </row>
    <row r="3720" spans="37:37">
      <c r="AK3720" s="156"/>
    </row>
    <row r="3721" spans="37:37">
      <c r="AK3721" s="156"/>
    </row>
    <row r="3722" spans="37:37">
      <c r="AK3722" s="156"/>
    </row>
    <row r="3723" spans="37:37">
      <c r="AK3723" s="156"/>
    </row>
    <row r="3724" spans="37:37">
      <c r="AK3724" s="156"/>
    </row>
    <row r="3725" spans="37:37">
      <c r="AK3725" s="156"/>
    </row>
    <row r="3726" spans="37:37">
      <c r="AK3726" s="156"/>
    </row>
    <row r="3727" spans="37:37">
      <c r="AK3727" s="156"/>
    </row>
    <row r="3728" spans="37:37">
      <c r="AK3728" s="156"/>
    </row>
    <row r="3729" spans="37:37">
      <c r="AK3729" s="156"/>
    </row>
    <row r="3730" spans="37:37">
      <c r="AK3730" s="156"/>
    </row>
    <row r="3731" spans="37:37">
      <c r="AK3731" s="156"/>
    </row>
    <row r="3732" spans="37:37">
      <c r="AK3732" s="156"/>
    </row>
    <row r="3733" spans="37:37">
      <c r="AK3733" s="156"/>
    </row>
    <row r="3734" spans="37:37">
      <c r="AK3734" s="156"/>
    </row>
    <row r="3735" spans="37:37">
      <c r="AK3735" s="156"/>
    </row>
    <row r="3736" spans="37:37">
      <c r="AK3736" s="156"/>
    </row>
    <row r="3737" spans="37:37">
      <c r="AK3737" s="156"/>
    </row>
    <row r="3738" spans="37:37">
      <c r="AK3738" s="156"/>
    </row>
    <row r="3739" spans="37:37">
      <c r="AK3739" s="156"/>
    </row>
    <row r="3740" spans="37:37">
      <c r="AK3740" s="156"/>
    </row>
    <row r="3741" spans="37:37">
      <c r="AK3741" s="156"/>
    </row>
    <row r="3742" spans="37:37">
      <c r="AK3742" s="156"/>
    </row>
    <row r="3743" spans="37:37">
      <c r="AK3743" s="156"/>
    </row>
    <row r="3744" spans="37:37">
      <c r="AK3744" s="156"/>
    </row>
    <row r="3745" spans="37:37">
      <c r="AK3745" s="156"/>
    </row>
    <row r="3746" spans="37:37">
      <c r="AK3746" s="156"/>
    </row>
    <row r="3747" spans="37:37">
      <c r="AK3747" s="156"/>
    </row>
    <row r="3748" spans="37:37">
      <c r="AK3748" s="156"/>
    </row>
    <row r="3749" spans="37:37">
      <c r="AK3749" s="156"/>
    </row>
    <row r="3750" spans="37:37">
      <c r="AK3750" s="156"/>
    </row>
    <row r="3751" spans="37:37">
      <c r="AK3751" s="156"/>
    </row>
    <row r="3752" spans="37:37">
      <c r="AK3752" s="156"/>
    </row>
    <row r="3753" spans="37:37">
      <c r="AK3753" s="156"/>
    </row>
    <row r="3754" spans="37:37">
      <c r="AK3754" s="156"/>
    </row>
    <row r="3755" spans="37:37">
      <c r="AK3755" s="156"/>
    </row>
    <row r="3756" spans="37:37">
      <c r="AK3756" s="156"/>
    </row>
    <row r="3757" spans="37:37">
      <c r="AK3757" s="156"/>
    </row>
    <row r="3758" spans="37:37">
      <c r="AK3758" s="156"/>
    </row>
    <row r="3759" spans="37:37">
      <c r="AK3759" s="156"/>
    </row>
    <row r="3760" spans="37:37">
      <c r="AK3760" s="156"/>
    </row>
    <row r="3761" spans="37:37">
      <c r="AK3761" s="156"/>
    </row>
    <row r="3762" spans="37:37">
      <c r="AK3762" s="156"/>
    </row>
    <row r="3763" spans="37:37">
      <c r="AK3763" s="156"/>
    </row>
    <row r="3764" spans="37:37">
      <c r="AK3764" s="156"/>
    </row>
    <row r="3765" spans="37:37">
      <c r="AK3765" s="156"/>
    </row>
    <row r="3766" spans="37:37">
      <c r="AK3766" s="156"/>
    </row>
    <row r="3767" spans="37:37">
      <c r="AK3767" s="156"/>
    </row>
    <row r="3768" spans="37:37">
      <c r="AK3768" s="156"/>
    </row>
    <row r="3769" spans="37:37">
      <c r="AK3769" s="156"/>
    </row>
    <row r="3770" spans="37:37">
      <c r="AK3770" s="156"/>
    </row>
    <row r="3771" spans="37:37">
      <c r="AK3771" s="156"/>
    </row>
    <row r="3772" spans="37:37">
      <c r="AK3772" s="156"/>
    </row>
    <row r="3773" spans="37:37">
      <c r="AK3773" s="156"/>
    </row>
    <row r="3774" spans="37:37">
      <c r="AK3774" s="156"/>
    </row>
    <row r="3775" spans="37:37">
      <c r="AK3775" s="156"/>
    </row>
    <row r="3776" spans="37:37">
      <c r="AK3776" s="156"/>
    </row>
    <row r="3777" spans="37:37">
      <c r="AK3777" s="156"/>
    </row>
    <row r="3778" spans="37:37">
      <c r="AK3778" s="156"/>
    </row>
    <row r="3779" spans="37:37">
      <c r="AK3779" s="156"/>
    </row>
    <row r="3780" spans="37:37">
      <c r="AK3780" s="156"/>
    </row>
    <row r="3781" spans="37:37">
      <c r="AK3781" s="156"/>
    </row>
    <row r="3782" spans="37:37">
      <c r="AK3782" s="156"/>
    </row>
    <row r="3783" spans="37:37">
      <c r="AK3783" s="156"/>
    </row>
    <row r="3784" spans="37:37">
      <c r="AK3784" s="156"/>
    </row>
    <row r="3785" spans="37:37">
      <c r="AK3785" s="156"/>
    </row>
    <row r="3786" spans="37:37">
      <c r="AK3786" s="156"/>
    </row>
    <row r="3787" spans="37:37">
      <c r="AK3787" s="156"/>
    </row>
    <row r="3788" spans="37:37">
      <c r="AK3788" s="156"/>
    </row>
    <row r="3789" spans="37:37">
      <c r="AK3789" s="156"/>
    </row>
    <row r="3790" spans="37:37">
      <c r="AK3790" s="156"/>
    </row>
    <row r="3791" spans="37:37">
      <c r="AK3791" s="156"/>
    </row>
    <row r="3792" spans="37:37">
      <c r="AK3792" s="156"/>
    </row>
    <row r="3793" spans="37:37">
      <c r="AK3793" s="156"/>
    </row>
    <row r="3794" spans="37:37">
      <c r="AK3794" s="156"/>
    </row>
    <row r="3795" spans="37:37">
      <c r="AK3795" s="156"/>
    </row>
    <row r="3796" spans="37:37">
      <c r="AK3796" s="156"/>
    </row>
    <row r="3797" spans="37:37">
      <c r="AK3797" s="156"/>
    </row>
    <row r="3798" spans="37:37">
      <c r="AK3798" s="156"/>
    </row>
    <row r="3799" spans="37:37">
      <c r="AK3799" s="156"/>
    </row>
    <row r="3800" spans="37:37">
      <c r="AK3800" s="156"/>
    </row>
    <row r="3801" spans="37:37">
      <c r="AK3801" s="156"/>
    </row>
    <row r="3802" spans="37:37">
      <c r="AK3802" s="156"/>
    </row>
    <row r="3803" spans="37:37">
      <c r="AK3803" s="156"/>
    </row>
    <row r="3804" spans="37:37">
      <c r="AK3804" s="156"/>
    </row>
    <row r="3805" spans="37:37">
      <c r="AK3805" s="156"/>
    </row>
    <row r="3806" spans="37:37">
      <c r="AK3806" s="156"/>
    </row>
    <row r="3807" spans="37:37">
      <c r="AK3807" s="156"/>
    </row>
    <row r="3808" spans="37:37">
      <c r="AK3808" s="156"/>
    </row>
    <row r="3809" spans="37:37">
      <c r="AK3809" s="156"/>
    </row>
    <row r="3810" spans="37:37">
      <c r="AK3810" s="156"/>
    </row>
    <row r="3811" spans="37:37">
      <c r="AK3811" s="156"/>
    </row>
    <row r="3812" spans="37:37">
      <c r="AK3812" s="156"/>
    </row>
    <row r="3813" spans="37:37">
      <c r="AK3813" s="156"/>
    </row>
    <row r="3814" spans="37:37">
      <c r="AK3814" s="156"/>
    </row>
    <row r="3815" spans="37:37">
      <c r="AK3815" s="156"/>
    </row>
    <row r="3816" spans="37:37">
      <c r="AK3816" s="156"/>
    </row>
    <row r="3817" spans="37:37">
      <c r="AK3817" s="156"/>
    </row>
    <row r="3818" spans="37:37">
      <c r="AK3818" s="156"/>
    </row>
    <row r="3819" spans="37:37">
      <c r="AK3819" s="156"/>
    </row>
    <row r="3820" spans="37:37">
      <c r="AK3820" s="156"/>
    </row>
    <row r="3821" spans="37:37">
      <c r="AK3821" s="156"/>
    </row>
    <row r="3822" spans="37:37">
      <c r="AK3822" s="156"/>
    </row>
    <row r="3823" spans="37:37">
      <c r="AK3823" s="156"/>
    </row>
    <row r="3824" spans="37:37">
      <c r="AK3824" s="156"/>
    </row>
    <row r="3825" spans="37:37">
      <c r="AK3825" s="156"/>
    </row>
    <row r="3826" spans="37:37">
      <c r="AK3826" s="156"/>
    </row>
    <row r="3827" spans="37:37">
      <c r="AK3827" s="156"/>
    </row>
    <row r="3828" spans="37:37">
      <c r="AK3828" s="156"/>
    </row>
    <row r="3829" spans="37:37">
      <c r="AK3829" s="156"/>
    </row>
    <row r="3830" spans="37:37">
      <c r="AK3830" s="156"/>
    </row>
    <row r="3831" spans="37:37">
      <c r="AK3831" s="156"/>
    </row>
    <row r="3832" spans="37:37">
      <c r="AK3832" s="156"/>
    </row>
    <row r="3833" spans="37:37">
      <c r="AK3833" s="156"/>
    </row>
    <row r="3834" spans="37:37">
      <c r="AK3834" s="156"/>
    </row>
    <row r="3835" spans="37:37">
      <c r="AK3835" s="156"/>
    </row>
    <row r="3836" spans="37:37">
      <c r="AK3836" s="156"/>
    </row>
    <row r="3837" spans="37:37">
      <c r="AK3837" s="156"/>
    </row>
    <row r="3838" spans="37:37">
      <c r="AK3838" s="156"/>
    </row>
    <row r="3839" spans="37:37">
      <c r="AK3839" s="156"/>
    </row>
    <row r="3840" spans="37:37">
      <c r="AK3840" s="156"/>
    </row>
    <row r="3841" spans="37:37">
      <c r="AK3841" s="156"/>
    </row>
    <row r="3842" spans="37:37">
      <c r="AK3842" s="156"/>
    </row>
    <row r="3843" spans="37:37">
      <c r="AK3843" s="156"/>
    </row>
    <row r="3844" spans="37:37">
      <c r="AK3844" s="156"/>
    </row>
    <row r="3845" spans="37:37">
      <c r="AK3845" s="156"/>
    </row>
    <row r="3846" spans="37:37">
      <c r="AK3846" s="156"/>
    </row>
    <row r="3847" spans="37:37">
      <c r="AK3847" s="156"/>
    </row>
    <row r="3848" spans="37:37">
      <c r="AK3848" s="156"/>
    </row>
    <row r="3849" spans="37:37">
      <c r="AK3849" s="156"/>
    </row>
    <row r="3850" spans="37:37">
      <c r="AK3850" s="156"/>
    </row>
    <row r="3851" spans="37:37">
      <c r="AK3851" s="156"/>
    </row>
    <row r="3852" spans="37:37">
      <c r="AK3852" s="156"/>
    </row>
    <row r="3853" spans="37:37">
      <c r="AK3853" s="156"/>
    </row>
    <row r="3854" spans="37:37">
      <c r="AK3854" s="156"/>
    </row>
    <row r="3855" spans="37:37">
      <c r="AK3855" s="156"/>
    </row>
    <row r="3856" spans="37:37">
      <c r="AK3856" s="156"/>
    </row>
    <row r="3857" spans="37:37">
      <c r="AK3857" s="156"/>
    </row>
    <row r="3858" spans="37:37">
      <c r="AK3858" s="156"/>
    </row>
    <row r="3859" spans="37:37">
      <c r="AK3859" s="156"/>
    </row>
    <row r="3860" spans="37:37">
      <c r="AK3860" s="156"/>
    </row>
    <row r="3861" spans="37:37">
      <c r="AK3861" s="156"/>
    </row>
    <row r="3862" spans="37:37">
      <c r="AK3862" s="156"/>
    </row>
    <row r="3863" spans="37:37">
      <c r="AK3863" s="156"/>
    </row>
    <row r="3864" spans="37:37">
      <c r="AK3864" s="156"/>
    </row>
    <row r="3865" spans="37:37">
      <c r="AK3865" s="156"/>
    </row>
    <row r="3866" spans="37:37">
      <c r="AK3866" s="156"/>
    </row>
    <row r="3867" spans="37:37">
      <c r="AK3867" s="156"/>
    </row>
    <row r="3868" spans="37:37">
      <c r="AK3868" s="156"/>
    </row>
    <row r="3869" spans="37:37">
      <c r="AK3869" s="156"/>
    </row>
    <row r="3870" spans="37:37">
      <c r="AK3870" s="156"/>
    </row>
    <row r="3871" spans="37:37">
      <c r="AK3871" s="156"/>
    </row>
    <row r="3872" spans="37:37">
      <c r="AK3872" s="156"/>
    </row>
    <row r="3873" spans="37:37">
      <c r="AK3873" s="156"/>
    </row>
    <row r="3874" spans="37:37">
      <c r="AK3874" s="156"/>
    </row>
    <row r="3875" spans="37:37">
      <c r="AK3875" s="156"/>
    </row>
    <row r="3876" spans="37:37">
      <c r="AK3876" s="156"/>
    </row>
    <row r="3877" spans="37:37">
      <c r="AK3877" s="156"/>
    </row>
    <row r="3878" spans="37:37">
      <c r="AK3878" s="156"/>
    </row>
    <row r="3879" spans="37:37">
      <c r="AK3879" s="156"/>
    </row>
    <row r="3880" spans="37:37">
      <c r="AK3880" s="156"/>
    </row>
    <row r="3881" spans="37:37">
      <c r="AK3881" s="156"/>
    </row>
    <row r="3882" spans="37:37">
      <c r="AK3882" s="156"/>
    </row>
    <row r="3883" spans="37:37">
      <c r="AK3883" s="156"/>
    </row>
    <row r="3884" spans="37:37">
      <c r="AK3884" s="156"/>
    </row>
    <row r="3885" spans="37:37">
      <c r="AK3885" s="156"/>
    </row>
    <row r="3886" spans="37:37">
      <c r="AK3886" s="156"/>
    </row>
    <row r="3887" spans="37:37">
      <c r="AK3887" s="156"/>
    </row>
    <row r="3888" spans="37:37">
      <c r="AK3888" s="156"/>
    </row>
    <row r="3889" spans="37:37">
      <c r="AK3889" s="156"/>
    </row>
    <row r="3890" spans="37:37">
      <c r="AK3890" s="156"/>
    </row>
    <row r="3891" spans="37:37">
      <c r="AK3891" s="156"/>
    </row>
    <row r="3892" spans="37:37">
      <c r="AK3892" s="156"/>
    </row>
    <row r="3893" spans="37:37">
      <c r="AK3893" s="156"/>
    </row>
    <row r="3894" spans="37:37">
      <c r="AK3894" s="156"/>
    </row>
    <row r="3895" spans="37:37">
      <c r="AK3895" s="156"/>
    </row>
    <row r="3896" spans="37:37">
      <c r="AK3896" s="156"/>
    </row>
    <row r="3897" spans="37:37">
      <c r="AK3897" s="156"/>
    </row>
    <row r="3898" spans="37:37">
      <c r="AK3898" s="156"/>
    </row>
    <row r="3899" spans="37:37">
      <c r="AK3899" s="156"/>
    </row>
    <row r="3900" spans="37:37">
      <c r="AK3900" s="156"/>
    </row>
    <row r="3901" spans="37:37">
      <c r="AK3901" s="156"/>
    </row>
    <row r="3902" spans="37:37">
      <c r="AK3902" s="156"/>
    </row>
    <row r="3903" spans="37:37">
      <c r="AK3903" s="156"/>
    </row>
    <row r="3904" spans="37:37">
      <c r="AK3904" s="156"/>
    </row>
    <row r="3905" spans="37:37">
      <c r="AK3905" s="156"/>
    </row>
    <row r="3906" spans="37:37">
      <c r="AK3906" s="156"/>
    </row>
    <row r="3907" spans="37:37">
      <c r="AK3907" s="156"/>
    </row>
    <row r="3908" spans="37:37">
      <c r="AK3908" s="156"/>
    </row>
    <row r="3909" spans="37:37">
      <c r="AK3909" s="156"/>
    </row>
    <row r="3910" spans="37:37">
      <c r="AK3910" s="156"/>
    </row>
    <row r="3911" spans="37:37">
      <c r="AK3911" s="156"/>
    </row>
    <row r="3912" spans="37:37">
      <c r="AK3912" s="156"/>
    </row>
    <row r="3913" spans="37:37">
      <c r="AK3913" s="156"/>
    </row>
    <row r="3914" spans="37:37">
      <c r="AK3914" s="156"/>
    </row>
    <row r="3915" spans="37:37">
      <c r="AK3915" s="156"/>
    </row>
    <row r="3916" spans="37:37">
      <c r="AK3916" s="156"/>
    </row>
    <row r="3917" spans="37:37">
      <c r="AK3917" s="156"/>
    </row>
    <row r="3918" spans="37:37">
      <c r="AK3918" s="156"/>
    </row>
    <row r="3919" spans="37:37">
      <c r="AK3919" s="156"/>
    </row>
    <row r="3920" spans="37:37">
      <c r="AK3920" s="156"/>
    </row>
    <row r="3921" spans="37:37">
      <c r="AK3921" s="156"/>
    </row>
    <row r="3922" spans="37:37">
      <c r="AK3922" s="156"/>
    </row>
    <row r="3923" spans="37:37">
      <c r="AK3923" s="156"/>
    </row>
    <row r="3924" spans="37:37">
      <c r="AK3924" s="156"/>
    </row>
    <row r="3925" spans="37:37">
      <c r="AK3925" s="156"/>
    </row>
    <row r="3926" spans="37:37">
      <c r="AK3926" s="156"/>
    </row>
    <row r="3927" spans="37:37">
      <c r="AK3927" s="156"/>
    </row>
    <row r="3928" spans="37:37">
      <c r="AK3928" s="156"/>
    </row>
    <row r="3929" spans="37:37">
      <c r="AK3929" s="156"/>
    </row>
    <row r="3930" spans="37:37">
      <c r="AK3930" s="156"/>
    </row>
    <row r="3931" spans="37:37">
      <c r="AK3931" s="156"/>
    </row>
    <row r="3932" spans="37:37">
      <c r="AK3932" s="156"/>
    </row>
    <row r="3933" spans="37:37">
      <c r="AK3933" s="156"/>
    </row>
    <row r="3934" spans="37:37">
      <c r="AK3934" s="156"/>
    </row>
    <row r="3935" spans="37:37">
      <c r="AK3935" s="156"/>
    </row>
    <row r="3936" spans="37:37">
      <c r="AK3936" s="156"/>
    </row>
    <row r="3937" spans="37:37">
      <c r="AK3937" s="156"/>
    </row>
    <row r="3938" spans="37:37">
      <c r="AK3938" s="156"/>
    </row>
    <row r="3939" spans="37:37">
      <c r="AK3939" s="156"/>
    </row>
    <row r="3940" spans="37:37">
      <c r="AK3940" s="156"/>
    </row>
    <row r="3941" spans="37:37">
      <c r="AK3941" s="156"/>
    </row>
    <row r="3942" spans="37:37">
      <c r="AK3942" s="156"/>
    </row>
    <row r="3943" spans="37:37">
      <c r="AK3943" s="156"/>
    </row>
    <row r="3944" spans="37:37">
      <c r="AK3944" s="156"/>
    </row>
    <row r="3945" spans="37:37">
      <c r="AK3945" s="156"/>
    </row>
    <row r="3946" spans="37:37">
      <c r="AK3946" s="156"/>
    </row>
    <row r="3947" spans="37:37">
      <c r="AK3947" s="156"/>
    </row>
    <row r="3948" spans="37:37">
      <c r="AK3948" s="156"/>
    </row>
    <row r="3949" spans="37:37">
      <c r="AK3949" s="156"/>
    </row>
    <row r="3950" spans="37:37">
      <c r="AK3950" s="156"/>
    </row>
    <row r="3951" spans="37:37">
      <c r="AK3951" s="156"/>
    </row>
    <row r="3952" spans="37:37">
      <c r="AK3952" s="156"/>
    </row>
    <row r="3953" spans="37:37">
      <c r="AK3953" s="156"/>
    </row>
    <row r="3954" spans="37:37">
      <c r="AK3954" s="156"/>
    </row>
    <row r="3955" spans="37:37">
      <c r="AK3955" s="156"/>
    </row>
    <row r="3956" spans="37:37">
      <c r="AK3956" s="156"/>
    </row>
    <row r="3957" spans="37:37">
      <c r="AK3957" s="156"/>
    </row>
    <row r="3958" spans="37:37">
      <c r="AK3958" s="156"/>
    </row>
    <row r="3959" spans="37:37">
      <c r="AK3959" s="156"/>
    </row>
    <row r="3960" spans="37:37">
      <c r="AK3960" s="156"/>
    </row>
    <row r="3961" spans="37:37">
      <c r="AK3961" s="156"/>
    </row>
    <row r="3962" spans="37:37">
      <c r="AK3962" s="156"/>
    </row>
    <row r="3963" spans="37:37">
      <c r="AK3963" s="156"/>
    </row>
    <row r="3964" spans="37:37">
      <c r="AK3964" s="156"/>
    </row>
    <row r="3965" spans="37:37">
      <c r="AK3965" s="156"/>
    </row>
    <row r="3966" spans="37:37">
      <c r="AK3966" s="156"/>
    </row>
    <row r="3967" spans="37:37">
      <c r="AK3967" s="156"/>
    </row>
    <row r="3968" spans="37:37">
      <c r="AK3968" s="156"/>
    </row>
    <row r="3969" spans="37:37">
      <c r="AK3969" s="156"/>
    </row>
    <row r="3970" spans="37:37">
      <c r="AK3970" s="156"/>
    </row>
    <row r="3971" spans="37:37">
      <c r="AK3971" s="156"/>
    </row>
    <row r="3972" spans="37:37">
      <c r="AK3972" s="156"/>
    </row>
    <row r="3973" spans="37:37">
      <c r="AK3973" s="156"/>
    </row>
    <row r="3974" spans="37:37">
      <c r="AK3974" s="156"/>
    </row>
    <row r="3975" spans="37:37">
      <c r="AK3975" s="156"/>
    </row>
    <row r="3976" spans="37:37">
      <c r="AK3976" s="156"/>
    </row>
    <row r="3977" spans="37:37">
      <c r="AK3977" s="156"/>
    </row>
    <row r="3978" spans="37:37">
      <c r="AK3978" s="156"/>
    </row>
    <row r="3979" spans="37:37">
      <c r="AK3979" s="156"/>
    </row>
    <row r="3980" spans="37:37">
      <c r="AK3980" s="156"/>
    </row>
    <row r="3981" spans="37:37">
      <c r="AK3981" s="156"/>
    </row>
    <row r="3982" spans="37:37">
      <c r="AK3982" s="156"/>
    </row>
    <row r="3983" spans="37:37">
      <c r="AK3983" s="156"/>
    </row>
    <row r="3984" spans="37:37">
      <c r="AK3984" s="156"/>
    </row>
    <row r="3985" spans="37:37">
      <c r="AK3985" s="156"/>
    </row>
    <row r="3986" spans="37:37">
      <c r="AK3986" s="156"/>
    </row>
    <row r="3987" spans="37:37">
      <c r="AK3987" s="156"/>
    </row>
    <row r="3988" spans="37:37">
      <c r="AK3988" s="156"/>
    </row>
    <row r="3989" spans="37:37">
      <c r="AK3989" s="156"/>
    </row>
    <row r="3990" spans="37:37">
      <c r="AK3990" s="156"/>
    </row>
    <row r="3991" spans="37:37">
      <c r="AK3991" s="156"/>
    </row>
    <row r="3992" spans="37:37">
      <c r="AK3992" s="156"/>
    </row>
    <row r="3993" spans="37:37">
      <c r="AK3993" s="156"/>
    </row>
    <row r="3994" spans="37:37">
      <c r="AK3994" s="156"/>
    </row>
    <row r="3995" spans="37:37">
      <c r="AK3995" s="156"/>
    </row>
    <row r="3996" spans="37:37">
      <c r="AK3996" s="156"/>
    </row>
    <row r="3997" spans="37:37">
      <c r="AK3997" s="156"/>
    </row>
    <row r="3998" spans="37:37">
      <c r="AK3998" s="156"/>
    </row>
    <row r="3999" spans="37:37">
      <c r="AK3999" s="156"/>
    </row>
    <row r="4000" spans="37:37">
      <c r="AK4000" s="156"/>
    </row>
    <row r="4001" spans="37:37">
      <c r="AK4001" s="156"/>
    </row>
    <row r="4002" spans="37:37">
      <c r="AK4002" s="156"/>
    </row>
    <row r="4003" spans="37:37">
      <c r="AK4003" s="156"/>
    </row>
    <row r="4004" spans="37:37">
      <c r="AK4004" s="156"/>
    </row>
    <row r="4005" spans="37:37">
      <c r="AK4005" s="156"/>
    </row>
    <row r="4006" spans="37:37">
      <c r="AK4006" s="156"/>
    </row>
    <row r="4007" spans="37:37">
      <c r="AK4007" s="156"/>
    </row>
    <row r="4008" spans="37:37">
      <c r="AK4008" s="156"/>
    </row>
    <row r="4009" spans="37:37">
      <c r="AK4009" s="156"/>
    </row>
    <row r="4010" spans="37:37">
      <c r="AK4010" s="156"/>
    </row>
    <row r="4011" spans="37:37">
      <c r="AK4011" s="156"/>
    </row>
    <row r="4012" spans="37:37">
      <c r="AK4012" s="156"/>
    </row>
    <row r="4013" spans="37:37">
      <c r="AK4013" s="156"/>
    </row>
    <row r="4014" spans="37:37">
      <c r="AK4014" s="156"/>
    </row>
    <row r="4015" spans="37:37">
      <c r="AK4015" s="156"/>
    </row>
    <row r="4016" spans="37:37">
      <c r="AK4016" s="156"/>
    </row>
    <row r="4017" spans="37:37">
      <c r="AK4017" s="156"/>
    </row>
    <row r="4018" spans="37:37">
      <c r="AK4018" s="156"/>
    </row>
    <row r="4019" spans="37:37">
      <c r="AK4019" s="156"/>
    </row>
    <row r="4020" spans="37:37">
      <c r="AK4020" s="156"/>
    </row>
    <row r="4021" spans="37:37">
      <c r="AK4021" s="156"/>
    </row>
    <row r="4022" spans="37:37">
      <c r="AK4022" s="156"/>
    </row>
    <row r="4023" spans="37:37">
      <c r="AK4023" s="156"/>
    </row>
    <row r="4024" spans="37:37">
      <c r="AK4024" s="156"/>
    </row>
    <row r="4025" spans="37:37">
      <c r="AK4025" s="156"/>
    </row>
    <row r="4026" spans="37:37">
      <c r="AK4026" s="156"/>
    </row>
    <row r="4027" spans="37:37">
      <c r="AK4027" s="156"/>
    </row>
    <row r="4028" spans="37:37">
      <c r="AK4028" s="156"/>
    </row>
    <row r="4029" spans="37:37">
      <c r="AK4029" s="156"/>
    </row>
    <row r="4030" spans="37:37">
      <c r="AK4030" s="156"/>
    </row>
    <row r="4031" spans="37:37">
      <c r="AK4031" s="156"/>
    </row>
    <row r="4032" spans="37:37">
      <c r="AK4032" s="156"/>
    </row>
    <row r="4033" spans="37:37">
      <c r="AK4033" s="156"/>
    </row>
    <row r="4034" spans="37:37">
      <c r="AK4034" s="156"/>
    </row>
    <row r="4035" spans="37:37">
      <c r="AK4035" s="156"/>
    </row>
    <row r="4036" spans="37:37">
      <c r="AK4036" s="156"/>
    </row>
    <row r="4037" spans="37:37">
      <c r="AK4037" s="156"/>
    </row>
    <row r="4038" spans="37:37">
      <c r="AK4038" s="156"/>
    </row>
    <row r="4039" spans="37:37">
      <c r="AK4039" s="156"/>
    </row>
    <row r="4040" spans="37:37">
      <c r="AK4040" s="156"/>
    </row>
    <row r="4041" spans="37:37">
      <c r="AK4041" s="156"/>
    </row>
    <row r="4042" spans="37:37">
      <c r="AK4042" s="156"/>
    </row>
    <row r="4043" spans="37:37">
      <c r="AK4043" s="156"/>
    </row>
    <row r="4044" spans="37:37">
      <c r="AK4044" s="156"/>
    </row>
    <row r="4045" spans="37:37">
      <c r="AK4045" s="156"/>
    </row>
    <row r="4046" spans="37:37">
      <c r="AK4046" s="156"/>
    </row>
    <row r="4047" spans="37:37">
      <c r="AK4047" s="156"/>
    </row>
    <row r="4048" spans="37:37">
      <c r="AK4048" s="156"/>
    </row>
    <row r="4049" spans="37:37">
      <c r="AK4049" s="156"/>
    </row>
    <row r="4050" spans="37:37">
      <c r="AK4050" s="156"/>
    </row>
    <row r="4051" spans="37:37">
      <c r="AK4051" s="156"/>
    </row>
    <row r="4052" spans="37:37">
      <c r="AK4052" s="156"/>
    </row>
    <row r="4053" spans="37:37">
      <c r="AK4053" s="156"/>
    </row>
    <row r="4054" spans="37:37">
      <c r="AK4054" s="156"/>
    </row>
    <row r="4055" spans="37:37">
      <c r="AK4055" s="156"/>
    </row>
    <row r="4056" spans="37:37">
      <c r="AK4056" s="156"/>
    </row>
    <row r="4057" spans="37:37">
      <c r="AK4057" s="156"/>
    </row>
    <row r="4058" spans="37:37">
      <c r="AK4058" s="156"/>
    </row>
    <row r="4059" spans="37:37">
      <c r="AK4059" s="156"/>
    </row>
    <row r="4060" spans="37:37">
      <c r="AK4060" s="156"/>
    </row>
    <row r="4061" spans="37:37">
      <c r="AK4061" s="156"/>
    </row>
    <row r="4062" spans="37:37">
      <c r="AK4062" s="156"/>
    </row>
    <row r="4063" spans="37:37">
      <c r="AK4063" s="156"/>
    </row>
    <row r="4064" spans="37:37">
      <c r="AK4064" s="156"/>
    </row>
    <row r="4065" spans="37:37">
      <c r="AK4065" s="156"/>
    </row>
    <row r="4066" spans="37:37">
      <c r="AK4066" s="156"/>
    </row>
    <row r="4067" spans="37:37">
      <c r="AK4067" s="156"/>
    </row>
    <row r="4068" spans="37:37">
      <c r="AK4068" s="156"/>
    </row>
    <row r="4069" spans="37:37">
      <c r="AK4069" s="156"/>
    </row>
    <row r="4070" spans="37:37">
      <c r="AK4070" s="156"/>
    </row>
    <row r="4071" spans="37:37">
      <c r="AK4071" s="156"/>
    </row>
    <row r="4072" spans="37:37">
      <c r="AK4072" s="156"/>
    </row>
    <row r="4073" spans="37:37">
      <c r="AK4073" s="156"/>
    </row>
    <row r="4074" spans="37:37">
      <c r="AK4074" s="156"/>
    </row>
    <row r="4075" spans="37:37">
      <c r="AK4075" s="156"/>
    </row>
    <row r="4076" spans="37:37">
      <c r="AK4076" s="156"/>
    </row>
    <row r="4077" spans="37:37">
      <c r="AK4077" s="156"/>
    </row>
    <row r="4078" spans="37:37">
      <c r="AK4078" s="156"/>
    </row>
    <row r="4079" spans="37:37">
      <c r="AK4079" s="156"/>
    </row>
    <row r="4080" spans="37:37">
      <c r="AK4080" s="156"/>
    </row>
    <row r="4081" spans="37:37">
      <c r="AK4081" s="156"/>
    </row>
    <row r="4082" spans="37:37">
      <c r="AK4082" s="156"/>
    </row>
    <row r="4083" spans="37:37">
      <c r="AK4083" s="156"/>
    </row>
    <row r="4084" spans="37:37">
      <c r="AK4084" s="156"/>
    </row>
    <row r="4085" spans="37:37">
      <c r="AK4085" s="156"/>
    </row>
    <row r="4086" spans="37:37">
      <c r="AK4086" s="156"/>
    </row>
    <row r="4087" spans="37:37">
      <c r="AK4087" s="156"/>
    </row>
    <row r="4088" spans="37:37">
      <c r="AK4088" s="156"/>
    </row>
    <row r="4089" spans="37:37">
      <c r="AK4089" s="156"/>
    </row>
    <row r="4090" spans="37:37">
      <c r="AK4090" s="156"/>
    </row>
    <row r="4091" spans="37:37">
      <c r="AK4091" s="156"/>
    </row>
    <row r="4092" spans="37:37">
      <c r="AK4092" s="156"/>
    </row>
    <row r="4093" spans="37:37">
      <c r="AK4093" s="156"/>
    </row>
    <row r="4094" spans="37:37">
      <c r="AK4094" s="156"/>
    </row>
    <row r="4095" spans="37:37">
      <c r="AK4095" s="156"/>
    </row>
    <row r="4096" spans="37:37">
      <c r="AK4096" s="156"/>
    </row>
    <row r="4097" spans="37:37">
      <c r="AK4097" s="156"/>
    </row>
    <row r="4098" spans="37:37">
      <c r="AK4098" s="156"/>
    </row>
    <row r="4099" spans="37:37">
      <c r="AK4099" s="156"/>
    </row>
    <row r="4100" spans="37:37">
      <c r="AK4100" s="156"/>
    </row>
    <row r="4101" spans="37:37">
      <c r="AK4101" s="156"/>
    </row>
    <row r="4102" spans="37:37">
      <c r="AK4102" s="156"/>
    </row>
    <row r="4103" spans="37:37">
      <c r="AK4103" s="156"/>
    </row>
    <row r="4104" spans="37:37">
      <c r="AK4104" s="156"/>
    </row>
    <row r="4105" spans="37:37">
      <c r="AK4105" s="156"/>
    </row>
    <row r="4106" spans="37:37">
      <c r="AK4106" s="156"/>
    </row>
    <row r="4107" spans="37:37">
      <c r="AK4107" s="156"/>
    </row>
    <row r="4108" spans="37:37">
      <c r="AK4108" s="156"/>
    </row>
    <row r="4109" spans="37:37">
      <c r="AK4109" s="156"/>
    </row>
    <row r="4110" spans="37:37">
      <c r="AK4110" s="156"/>
    </row>
    <row r="4111" spans="37:37">
      <c r="AK4111" s="156"/>
    </row>
    <row r="4112" spans="37:37">
      <c r="AK4112" s="156"/>
    </row>
    <row r="4113" spans="37:37">
      <c r="AK4113" s="156"/>
    </row>
    <row r="4114" spans="37:37">
      <c r="AK4114" s="156"/>
    </row>
    <row r="4115" spans="37:37">
      <c r="AK4115" s="156"/>
    </row>
    <row r="4116" spans="37:37">
      <c r="AK4116" s="156"/>
    </row>
    <row r="4117" spans="37:37">
      <c r="AK4117" s="156"/>
    </row>
    <row r="4118" spans="37:37">
      <c r="AK4118" s="156"/>
    </row>
    <row r="4119" spans="37:37">
      <c r="AK4119" s="156"/>
    </row>
    <row r="4120" spans="37:37">
      <c r="AK4120" s="156"/>
    </row>
    <row r="4121" spans="37:37">
      <c r="AK4121" s="156"/>
    </row>
    <row r="4122" spans="37:37">
      <c r="AK4122" s="156"/>
    </row>
    <row r="4123" spans="37:37">
      <c r="AK4123" s="156"/>
    </row>
    <row r="4124" spans="37:37">
      <c r="AK4124" s="156"/>
    </row>
    <row r="4125" spans="37:37">
      <c r="AK4125" s="156"/>
    </row>
    <row r="4126" spans="37:37">
      <c r="AK4126" s="156"/>
    </row>
    <row r="4127" spans="37:37">
      <c r="AK4127" s="156"/>
    </row>
    <row r="4128" spans="37:37">
      <c r="AK4128" s="156"/>
    </row>
    <row r="4129" spans="37:37">
      <c r="AK4129" s="156"/>
    </row>
    <row r="4130" spans="37:37">
      <c r="AK4130" s="156"/>
    </row>
    <row r="4131" spans="37:37">
      <c r="AK4131" s="156"/>
    </row>
    <row r="4132" spans="37:37">
      <c r="AK4132" s="156"/>
    </row>
    <row r="4133" spans="37:37">
      <c r="AK4133" s="156"/>
    </row>
    <row r="4134" spans="37:37">
      <c r="AK4134" s="156"/>
    </row>
    <row r="4135" spans="37:37">
      <c r="AK4135" s="156"/>
    </row>
    <row r="4136" spans="37:37">
      <c r="AK4136" s="156"/>
    </row>
    <row r="4137" spans="37:37">
      <c r="AK4137" s="156"/>
    </row>
    <row r="4138" spans="37:37">
      <c r="AK4138" s="156"/>
    </row>
    <row r="4139" spans="37:37">
      <c r="AK4139" s="156"/>
    </row>
    <row r="4140" spans="37:37">
      <c r="AK4140" s="156"/>
    </row>
    <row r="4141" spans="37:37">
      <c r="AK4141" s="156"/>
    </row>
    <row r="4142" spans="37:37">
      <c r="AK4142" s="156"/>
    </row>
    <row r="4143" spans="37:37">
      <c r="AK4143" s="156"/>
    </row>
    <row r="4144" spans="37:37">
      <c r="AK4144" s="156"/>
    </row>
    <row r="4145" spans="37:37">
      <c r="AK4145" s="156"/>
    </row>
    <row r="4146" spans="37:37">
      <c r="AK4146" s="156"/>
    </row>
    <row r="4147" spans="37:37">
      <c r="AK4147" s="156"/>
    </row>
    <row r="4148" spans="37:37">
      <c r="AK4148" s="156"/>
    </row>
    <row r="4149" spans="37:37">
      <c r="AK4149" s="156"/>
    </row>
    <row r="4150" spans="37:37">
      <c r="AK4150" s="156"/>
    </row>
    <row r="4151" spans="37:37">
      <c r="AK4151" s="156"/>
    </row>
    <row r="4152" spans="37:37">
      <c r="AK4152" s="156"/>
    </row>
    <row r="4153" spans="37:37">
      <c r="AK4153" s="156"/>
    </row>
    <row r="4154" spans="37:37">
      <c r="AK4154" s="156"/>
    </row>
    <row r="4155" spans="37:37">
      <c r="AK4155" s="156"/>
    </row>
    <row r="4156" spans="37:37">
      <c r="AK4156" s="156"/>
    </row>
    <row r="4157" spans="37:37">
      <c r="AK4157" s="156"/>
    </row>
    <row r="4158" spans="37:37">
      <c r="AK4158" s="156"/>
    </row>
    <row r="4159" spans="37:37">
      <c r="AK4159" s="156"/>
    </row>
    <row r="4160" spans="37:37">
      <c r="AK4160" s="156"/>
    </row>
    <row r="4161" spans="37:37">
      <c r="AK4161" s="156"/>
    </row>
    <row r="4162" spans="37:37">
      <c r="AK4162" s="156"/>
    </row>
    <row r="4163" spans="37:37">
      <c r="AK4163" s="156"/>
    </row>
    <row r="4164" spans="37:37">
      <c r="AK4164" s="156"/>
    </row>
    <row r="4165" spans="37:37">
      <c r="AK4165" s="156"/>
    </row>
    <row r="4166" spans="37:37">
      <c r="AK4166" s="156"/>
    </row>
    <row r="4167" spans="37:37">
      <c r="AK4167" s="156"/>
    </row>
    <row r="4168" spans="37:37">
      <c r="AK4168" s="156"/>
    </row>
    <row r="4169" spans="37:37">
      <c r="AK4169" s="156"/>
    </row>
    <row r="4170" spans="37:37">
      <c r="AK4170" s="156"/>
    </row>
    <row r="4171" spans="37:37">
      <c r="AK4171" s="156"/>
    </row>
    <row r="4172" spans="37:37">
      <c r="AK4172" s="156"/>
    </row>
    <row r="4173" spans="37:37">
      <c r="AK4173" s="156"/>
    </row>
    <row r="4174" spans="37:37">
      <c r="AK4174" s="156"/>
    </row>
    <row r="4175" spans="37:37">
      <c r="AK4175" s="156"/>
    </row>
    <row r="4176" spans="37:37">
      <c r="AK4176" s="156"/>
    </row>
    <row r="4177" spans="37:37">
      <c r="AK4177" s="156"/>
    </row>
    <row r="4178" spans="37:37">
      <c r="AK4178" s="156"/>
    </row>
    <row r="4179" spans="37:37">
      <c r="AK4179" s="156"/>
    </row>
    <row r="4180" spans="37:37">
      <c r="AK4180" s="156"/>
    </row>
    <row r="4181" spans="37:37">
      <c r="AK4181" s="156"/>
    </row>
    <row r="4182" spans="37:37">
      <c r="AK4182" s="156"/>
    </row>
    <row r="4183" spans="37:37">
      <c r="AK4183" s="156"/>
    </row>
    <row r="4184" spans="37:37">
      <c r="AK4184" s="156"/>
    </row>
    <row r="4185" spans="37:37">
      <c r="AK4185" s="156"/>
    </row>
    <row r="4186" spans="37:37">
      <c r="AK4186" s="156"/>
    </row>
    <row r="4187" spans="37:37">
      <c r="AK4187" s="156"/>
    </row>
    <row r="4188" spans="37:37">
      <c r="AK4188" s="156"/>
    </row>
    <row r="4189" spans="37:37">
      <c r="AK4189" s="156"/>
    </row>
    <row r="4190" spans="37:37">
      <c r="AK4190" s="156"/>
    </row>
    <row r="4191" spans="37:37">
      <c r="AK4191" s="156"/>
    </row>
    <row r="4192" spans="37:37">
      <c r="AK4192" s="156"/>
    </row>
    <row r="4193" spans="37:37">
      <c r="AK4193" s="156"/>
    </row>
    <row r="4194" spans="37:37">
      <c r="AK4194" s="156"/>
    </row>
    <row r="4195" spans="37:37">
      <c r="AK4195" s="156"/>
    </row>
    <row r="4196" spans="37:37">
      <c r="AK4196" s="156"/>
    </row>
    <row r="4197" spans="37:37">
      <c r="AK4197" s="156"/>
    </row>
    <row r="4198" spans="37:37">
      <c r="AK4198" s="156"/>
    </row>
    <row r="4199" spans="37:37">
      <c r="AK4199" s="156"/>
    </row>
    <row r="4200" spans="37:37">
      <c r="AK4200" s="156"/>
    </row>
    <row r="4201" spans="37:37">
      <c r="AK4201" s="156"/>
    </row>
    <row r="4202" spans="37:37">
      <c r="AK4202" s="156"/>
    </row>
    <row r="4203" spans="37:37">
      <c r="AK4203" s="156"/>
    </row>
    <row r="4204" spans="37:37">
      <c r="AK4204" s="156"/>
    </row>
    <row r="4205" spans="37:37">
      <c r="AK4205" s="156"/>
    </row>
    <row r="4206" spans="37:37">
      <c r="AK4206" s="156"/>
    </row>
    <row r="4207" spans="37:37">
      <c r="AK4207" s="156"/>
    </row>
    <row r="4208" spans="37:37">
      <c r="AK4208" s="156"/>
    </row>
    <row r="4209" spans="37:37">
      <c r="AK4209" s="156"/>
    </row>
    <row r="4210" spans="37:37">
      <c r="AK4210" s="156"/>
    </row>
    <row r="4211" spans="37:37">
      <c r="AK4211" s="156"/>
    </row>
    <row r="4212" spans="37:37">
      <c r="AK4212" s="156"/>
    </row>
    <row r="4213" spans="37:37">
      <c r="AK4213" s="156"/>
    </row>
    <row r="4214" spans="37:37">
      <c r="AK4214" s="156"/>
    </row>
    <row r="4215" spans="37:37">
      <c r="AK4215" s="156"/>
    </row>
    <row r="4216" spans="37:37">
      <c r="AK4216" s="156"/>
    </row>
    <row r="4217" spans="37:37">
      <c r="AK4217" s="156"/>
    </row>
    <row r="4218" spans="37:37">
      <c r="AK4218" s="156"/>
    </row>
    <row r="4219" spans="37:37">
      <c r="AK4219" s="156"/>
    </row>
    <row r="4220" spans="37:37">
      <c r="AK4220" s="156"/>
    </row>
    <row r="4221" spans="37:37">
      <c r="AK4221" s="156"/>
    </row>
    <row r="4222" spans="37:37">
      <c r="AK4222" s="156"/>
    </row>
    <row r="4223" spans="37:37">
      <c r="AK4223" s="156"/>
    </row>
    <row r="4224" spans="37:37">
      <c r="AK4224" s="156"/>
    </row>
    <row r="4225" spans="37:37">
      <c r="AK4225" s="156"/>
    </row>
    <row r="4226" spans="37:37">
      <c r="AK4226" s="156"/>
    </row>
    <row r="4227" spans="37:37">
      <c r="AK4227" s="156"/>
    </row>
    <row r="4228" spans="37:37">
      <c r="AK4228" s="156"/>
    </row>
    <row r="4229" spans="37:37">
      <c r="AK4229" s="156"/>
    </row>
    <row r="4230" spans="37:37">
      <c r="AK4230" s="156"/>
    </row>
    <row r="4231" spans="37:37">
      <c r="AK4231" s="156"/>
    </row>
    <row r="4232" spans="37:37">
      <c r="AK4232" s="156"/>
    </row>
    <row r="4233" spans="37:37">
      <c r="AK4233" s="156"/>
    </row>
    <row r="4234" spans="37:37">
      <c r="AK4234" s="156"/>
    </row>
    <row r="4235" spans="37:37">
      <c r="AK4235" s="156"/>
    </row>
    <row r="4236" spans="37:37">
      <c r="AK4236" s="156"/>
    </row>
    <row r="4237" spans="37:37">
      <c r="AK4237" s="156"/>
    </row>
    <row r="4238" spans="37:37">
      <c r="AK4238" s="156"/>
    </row>
    <row r="4239" spans="37:37">
      <c r="AK4239" s="156"/>
    </row>
    <row r="4240" spans="37:37">
      <c r="AK4240" s="156"/>
    </row>
    <row r="4241" spans="37:37">
      <c r="AK4241" s="156"/>
    </row>
    <row r="4242" spans="37:37">
      <c r="AK4242" s="156"/>
    </row>
    <row r="4243" spans="37:37">
      <c r="AK4243" s="156"/>
    </row>
    <row r="4244" spans="37:37">
      <c r="AK4244" s="156"/>
    </row>
    <row r="4245" spans="37:37">
      <c r="AK4245" s="156"/>
    </row>
    <row r="4246" spans="37:37">
      <c r="AK4246" s="156"/>
    </row>
    <row r="4247" spans="37:37">
      <c r="AK4247" s="156"/>
    </row>
    <row r="4248" spans="37:37">
      <c r="AK4248" s="156"/>
    </row>
    <row r="4249" spans="37:37">
      <c r="AK4249" s="156"/>
    </row>
    <row r="4250" spans="37:37">
      <c r="AK4250" s="156"/>
    </row>
    <row r="4251" spans="37:37">
      <c r="AK4251" s="156"/>
    </row>
    <row r="4252" spans="37:37">
      <c r="AK4252" s="156"/>
    </row>
    <row r="4253" spans="37:37">
      <c r="AK4253" s="156"/>
    </row>
    <row r="4254" spans="37:37">
      <c r="AK4254" s="156"/>
    </row>
    <row r="4255" spans="37:37">
      <c r="AK4255" s="156"/>
    </row>
    <row r="4256" spans="37:37">
      <c r="AK4256" s="156"/>
    </row>
    <row r="4257" spans="37:37">
      <c r="AK4257" s="156"/>
    </row>
    <row r="4258" spans="37:37">
      <c r="AK4258" s="156"/>
    </row>
    <row r="4259" spans="37:37">
      <c r="AK4259" s="156"/>
    </row>
    <row r="4260" spans="37:37">
      <c r="AK4260" s="156"/>
    </row>
    <row r="4261" spans="37:37">
      <c r="AK4261" s="156"/>
    </row>
    <row r="4262" spans="37:37">
      <c r="AK4262" s="156"/>
    </row>
    <row r="4263" spans="37:37">
      <c r="AK4263" s="156"/>
    </row>
    <row r="4264" spans="37:37">
      <c r="AK4264" s="156"/>
    </row>
    <row r="4265" spans="37:37">
      <c r="AK4265" s="156"/>
    </row>
    <row r="4266" spans="37:37">
      <c r="AK4266" s="156"/>
    </row>
    <row r="4267" spans="37:37">
      <c r="AK4267" s="156"/>
    </row>
    <row r="4268" spans="37:37">
      <c r="AK4268" s="156"/>
    </row>
    <row r="4269" spans="37:37">
      <c r="AK4269" s="156"/>
    </row>
    <row r="4270" spans="37:37">
      <c r="AK4270" s="156"/>
    </row>
    <row r="4271" spans="37:37">
      <c r="AK4271" s="156"/>
    </row>
    <row r="4272" spans="37:37">
      <c r="AK4272" s="156"/>
    </row>
    <row r="4273" spans="37:37">
      <c r="AK4273" s="156"/>
    </row>
    <row r="4274" spans="37:37">
      <c r="AK4274" s="156"/>
    </row>
    <row r="4275" spans="37:37">
      <c r="AK4275" s="156"/>
    </row>
    <row r="4276" spans="37:37">
      <c r="AK4276" s="156"/>
    </row>
    <row r="4277" spans="37:37">
      <c r="AK4277" s="156"/>
    </row>
    <row r="4278" spans="37:37">
      <c r="AK4278" s="156"/>
    </row>
    <row r="4279" spans="37:37">
      <c r="AK4279" s="156"/>
    </row>
    <row r="4280" spans="37:37">
      <c r="AK4280" s="156"/>
    </row>
    <row r="4281" spans="37:37">
      <c r="AK4281" s="156"/>
    </row>
    <row r="4282" spans="37:37">
      <c r="AK4282" s="156"/>
    </row>
    <row r="4283" spans="37:37">
      <c r="AK4283" s="156"/>
    </row>
    <row r="4284" spans="37:37">
      <c r="AK4284" s="156"/>
    </row>
    <row r="4285" spans="37:37">
      <c r="AK4285" s="156"/>
    </row>
    <row r="4286" spans="37:37">
      <c r="AK4286" s="156"/>
    </row>
    <row r="4287" spans="37:37">
      <c r="AK4287" s="156"/>
    </row>
    <row r="4288" spans="37:37">
      <c r="AK4288" s="156"/>
    </row>
    <row r="4289" spans="37:37">
      <c r="AK4289" s="156"/>
    </row>
    <row r="4290" spans="37:37">
      <c r="AK4290" s="156"/>
    </row>
    <row r="4291" spans="37:37">
      <c r="AK4291" s="156"/>
    </row>
    <row r="4292" spans="37:37">
      <c r="AK4292" s="156"/>
    </row>
    <row r="4293" spans="37:37">
      <c r="AK4293" s="156"/>
    </row>
    <row r="4294" spans="37:37">
      <c r="AK4294" s="156"/>
    </row>
    <row r="4295" spans="37:37">
      <c r="AK4295" s="156"/>
    </row>
    <row r="4296" spans="37:37">
      <c r="AK4296" s="156"/>
    </row>
    <row r="4297" spans="37:37">
      <c r="AK4297" s="156"/>
    </row>
    <row r="4298" spans="37:37">
      <c r="AK4298" s="156"/>
    </row>
    <row r="4299" spans="37:37">
      <c r="AK4299" s="156"/>
    </row>
    <row r="4300" spans="37:37">
      <c r="AK4300" s="156"/>
    </row>
    <row r="4301" spans="37:37">
      <c r="AK4301" s="156"/>
    </row>
    <row r="4302" spans="37:37">
      <c r="AK4302" s="156"/>
    </row>
    <row r="4303" spans="37:37">
      <c r="AK4303" s="156"/>
    </row>
    <row r="4304" spans="37:37">
      <c r="AK4304" s="156"/>
    </row>
    <row r="4305" spans="37:37">
      <c r="AK4305" s="156"/>
    </row>
    <row r="4306" spans="37:37">
      <c r="AK4306" s="156"/>
    </row>
    <row r="4307" spans="37:37">
      <c r="AK4307" s="156"/>
    </row>
    <row r="4308" spans="37:37">
      <c r="AK4308" s="156"/>
    </row>
    <row r="4309" spans="37:37">
      <c r="AK4309" s="156"/>
    </row>
    <row r="4310" spans="37:37">
      <c r="AK4310" s="156"/>
    </row>
    <row r="4311" spans="37:37">
      <c r="AK4311" s="156"/>
    </row>
    <row r="4312" spans="37:37">
      <c r="AK4312" s="156"/>
    </row>
    <row r="4313" spans="37:37">
      <c r="AK4313" s="156"/>
    </row>
    <row r="4314" spans="37:37">
      <c r="AK4314" s="156"/>
    </row>
    <row r="4315" spans="37:37">
      <c r="AK4315" s="156"/>
    </row>
    <row r="4316" spans="37:37">
      <c r="AK4316" s="156"/>
    </row>
    <row r="4317" spans="37:37">
      <c r="AK4317" s="156"/>
    </row>
    <row r="4318" spans="37:37">
      <c r="AK4318" s="156"/>
    </row>
    <row r="4319" spans="37:37">
      <c r="AK4319" s="156"/>
    </row>
    <row r="4320" spans="37:37">
      <c r="AK4320" s="156"/>
    </row>
    <row r="4321" spans="37:37">
      <c r="AK4321" s="156"/>
    </row>
    <row r="4322" spans="37:37">
      <c r="AK4322" s="156"/>
    </row>
    <row r="4323" spans="37:37">
      <c r="AK4323" s="156"/>
    </row>
    <row r="4324" spans="37:37">
      <c r="AK4324" s="156"/>
    </row>
    <row r="4325" spans="37:37">
      <c r="AK4325" s="156"/>
    </row>
    <row r="4326" spans="37:37">
      <c r="AK4326" s="156"/>
    </row>
    <row r="4327" spans="37:37">
      <c r="AK4327" s="156"/>
    </row>
    <row r="4328" spans="37:37">
      <c r="AK4328" s="156"/>
    </row>
    <row r="4329" spans="37:37">
      <c r="AK4329" s="156"/>
    </row>
    <row r="4330" spans="37:37">
      <c r="AK4330" s="156"/>
    </row>
    <row r="4331" spans="37:37">
      <c r="AK4331" s="156"/>
    </row>
    <row r="4332" spans="37:37">
      <c r="AK4332" s="156"/>
    </row>
    <row r="4333" spans="37:37">
      <c r="AK4333" s="156"/>
    </row>
    <row r="4334" spans="37:37">
      <c r="AK4334" s="156"/>
    </row>
    <row r="4335" spans="37:37">
      <c r="AK4335" s="156"/>
    </row>
    <row r="4336" spans="37:37">
      <c r="AK4336" s="156"/>
    </row>
    <row r="4337" spans="37:37">
      <c r="AK4337" s="156"/>
    </row>
    <row r="4338" spans="37:37">
      <c r="AK4338" s="156"/>
    </row>
    <row r="4339" spans="37:37">
      <c r="AK4339" s="156"/>
    </row>
    <row r="4340" spans="37:37">
      <c r="AK4340" s="156"/>
    </row>
    <row r="4341" spans="37:37">
      <c r="AK4341" s="156"/>
    </row>
    <row r="4342" spans="37:37">
      <c r="AK4342" s="156"/>
    </row>
    <row r="4343" spans="37:37">
      <c r="AK4343" s="156"/>
    </row>
    <row r="4344" spans="37:37">
      <c r="AK4344" s="156"/>
    </row>
    <row r="4345" spans="37:37">
      <c r="AK4345" s="156"/>
    </row>
    <row r="4346" spans="37:37">
      <c r="AK4346" s="156"/>
    </row>
    <row r="4347" spans="37:37">
      <c r="AK4347" s="156"/>
    </row>
    <row r="4348" spans="37:37">
      <c r="AK4348" s="156"/>
    </row>
    <row r="4349" spans="37:37">
      <c r="AK4349" s="156"/>
    </row>
    <row r="4350" spans="37:37">
      <c r="AK4350" s="156"/>
    </row>
    <row r="4351" spans="37:37">
      <c r="AK4351" s="156"/>
    </row>
    <row r="4352" spans="37:37">
      <c r="AK4352" s="156"/>
    </row>
    <row r="4353" spans="37:37">
      <c r="AK4353" s="156"/>
    </row>
    <row r="4354" spans="37:37">
      <c r="AK4354" s="156"/>
    </row>
    <row r="4355" spans="37:37">
      <c r="AK4355" s="156"/>
    </row>
    <row r="4356" spans="37:37">
      <c r="AK4356" s="156"/>
    </row>
    <row r="4357" spans="37:37">
      <c r="AK4357" s="156"/>
    </row>
    <row r="4358" spans="37:37">
      <c r="AK4358" s="156"/>
    </row>
    <row r="4359" spans="37:37">
      <c r="AK4359" s="156"/>
    </row>
    <row r="4360" spans="37:37">
      <c r="AK4360" s="156"/>
    </row>
    <row r="4361" spans="37:37">
      <c r="AK4361" s="156"/>
    </row>
    <row r="4362" spans="37:37">
      <c r="AK4362" s="156"/>
    </row>
    <row r="4363" spans="37:37">
      <c r="AK4363" s="156"/>
    </row>
    <row r="4364" spans="37:37">
      <c r="AK4364" s="156"/>
    </row>
    <row r="4365" spans="37:37">
      <c r="AK4365" s="156"/>
    </row>
    <row r="4366" spans="37:37">
      <c r="AK4366" s="156"/>
    </row>
    <row r="4367" spans="37:37">
      <c r="AK4367" s="156"/>
    </row>
    <row r="4368" spans="37:37">
      <c r="AK4368" s="156"/>
    </row>
    <row r="4369" spans="37:37">
      <c r="AK4369" s="156"/>
    </row>
    <row r="4370" spans="37:37">
      <c r="AK4370" s="156"/>
    </row>
    <row r="4371" spans="37:37">
      <c r="AK4371" s="156"/>
    </row>
    <row r="4372" spans="37:37">
      <c r="AK4372" s="156"/>
    </row>
    <row r="4373" spans="37:37">
      <c r="AK4373" s="156"/>
    </row>
    <row r="4374" spans="37:37">
      <c r="AK4374" s="156"/>
    </row>
    <row r="4375" spans="37:37">
      <c r="AK4375" s="156"/>
    </row>
    <row r="4376" spans="37:37">
      <c r="AK4376" s="156"/>
    </row>
    <row r="4377" spans="37:37">
      <c r="AK4377" s="156"/>
    </row>
    <row r="4378" spans="37:37">
      <c r="AK4378" s="156"/>
    </row>
    <row r="4379" spans="37:37">
      <c r="AK4379" s="156"/>
    </row>
    <row r="4380" spans="37:37">
      <c r="AK4380" s="156"/>
    </row>
    <row r="4381" spans="37:37">
      <c r="AK4381" s="156"/>
    </row>
    <row r="4382" spans="37:37">
      <c r="AK4382" s="156"/>
    </row>
    <row r="4383" spans="37:37">
      <c r="AK4383" s="156"/>
    </row>
    <row r="4384" spans="37:37">
      <c r="AK4384" s="156"/>
    </row>
    <row r="4385" spans="37:37">
      <c r="AK4385" s="156"/>
    </row>
    <row r="4386" spans="37:37">
      <c r="AK4386" s="156"/>
    </row>
    <row r="4387" spans="37:37">
      <c r="AK4387" s="156"/>
    </row>
    <row r="4388" spans="37:37">
      <c r="AK4388" s="156"/>
    </row>
    <row r="4389" spans="37:37">
      <c r="AK4389" s="156"/>
    </row>
    <row r="4390" spans="37:37">
      <c r="AK4390" s="156"/>
    </row>
    <row r="4391" spans="37:37">
      <c r="AK4391" s="156"/>
    </row>
    <row r="4392" spans="37:37">
      <c r="AK4392" s="156"/>
    </row>
    <row r="4393" spans="37:37">
      <c r="AK4393" s="156"/>
    </row>
    <row r="4394" spans="37:37">
      <c r="AK4394" s="156"/>
    </row>
    <row r="4395" spans="37:37">
      <c r="AK4395" s="156"/>
    </row>
    <row r="4396" spans="37:37">
      <c r="AK4396" s="156"/>
    </row>
    <row r="4397" spans="37:37">
      <c r="AK4397" s="156"/>
    </row>
    <row r="4398" spans="37:37">
      <c r="AK4398" s="156"/>
    </row>
    <row r="4399" spans="37:37">
      <c r="AK4399" s="156"/>
    </row>
    <row r="4400" spans="37:37">
      <c r="AK4400" s="156"/>
    </row>
    <row r="4401" spans="37:37">
      <c r="AK4401" s="156"/>
    </row>
    <row r="4402" spans="37:37">
      <c r="AK4402" s="156"/>
    </row>
    <row r="4403" spans="37:37">
      <c r="AK4403" s="156"/>
    </row>
    <row r="4404" spans="37:37">
      <c r="AK4404" s="156"/>
    </row>
    <row r="4405" spans="37:37">
      <c r="AK4405" s="156"/>
    </row>
    <row r="4406" spans="37:37">
      <c r="AK4406" s="156"/>
    </row>
    <row r="4407" spans="37:37">
      <c r="AK4407" s="156"/>
    </row>
    <row r="4408" spans="37:37">
      <c r="AK4408" s="156"/>
    </row>
    <row r="4409" spans="37:37">
      <c r="AK4409" s="156"/>
    </row>
    <row r="4410" spans="37:37">
      <c r="AK4410" s="156"/>
    </row>
    <row r="4411" spans="37:37">
      <c r="AK4411" s="156"/>
    </row>
    <row r="4412" spans="37:37">
      <c r="AK4412" s="156"/>
    </row>
    <row r="4413" spans="37:37">
      <c r="AK4413" s="156"/>
    </row>
    <row r="4414" spans="37:37">
      <c r="AK4414" s="156"/>
    </row>
    <row r="4415" spans="37:37">
      <c r="AK4415" s="156"/>
    </row>
    <row r="4416" spans="37:37">
      <c r="AK4416" s="156"/>
    </row>
    <row r="4417" spans="37:37">
      <c r="AK4417" s="156"/>
    </row>
    <row r="4418" spans="37:37">
      <c r="AK4418" s="156"/>
    </row>
    <row r="4419" spans="37:37">
      <c r="AK4419" s="156"/>
    </row>
    <row r="4420" spans="37:37">
      <c r="AK4420" s="156"/>
    </row>
    <row r="4421" spans="37:37">
      <c r="AK4421" s="156"/>
    </row>
    <row r="4422" spans="37:37">
      <c r="AK4422" s="156"/>
    </row>
    <row r="4423" spans="37:37">
      <c r="AK4423" s="156"/>
    </row>
    <row r="4424" spans="37:37">
      <c r="AK4424" s="156"/>
    </row>
    <row r="4425" spans="37:37">
      <c r="AK4425" s="156"/>
    </row>
    <row r="4426" spans="37:37">
      <c r="AK4426" s="156"/>
    </row>
    <row r="4427" spans="37:37">
      <c r="AK4427" s="156"/>
    </row>
    <row r="4428" spans="37:37">
      <c r="AK4428" s="156"/>
    </row>
    <row r="4429" spans="37:37">
      <c r="AK4429" s="156"/>
    </row>
    <row r="4430" spans="37:37">
      <c r="AK4430" s="156"/>
    </row>
    <row r="4431" spans="37:37">
      <c r="AK4431" s="156"/>
    </row>
    <row r="4432" spans="37:37">
      <c r="AK4432" s="156"/>
    </row>
    <row r="4433" spans="37:37">
      <c r="AK4433" s="156"/>
    </row>
    <row r="4434" spans="37:37">
      <c r="AK4434" s="156"/>
    </row>
    <row r="4435" spans="37:37">
      <c r="AK4435" s="156"/>
    </row>
    <row r="4436" spans="37:37">
      <c r="AK4436" s="156"/>
    </row>
    <row r="4437" spans="37:37">
      <c r="AK4437" s="156"/>
    </row>
    <row r="4438" spans="37:37">
      <c r="AK4438" s="156"/>
    </row>
    <row r="4439" spans="37:37">
      <c r="AK4439" s="156"/>
    </row>
    <row r="4440" spans="37:37">
      <c r="AK4440" s="156"/>
    </row>
    <row r="4441" spans="37:37">
      <c r="AK4441" s="156"/>
    </row>
    <row r="4442" spans="37:37">
      <c r="AK4442" s="156"/>
    </row>
    <row r="4443" spans="37:37">
      <c r="AK4443" s="156"/>
    </row>
    <row r="4444" spans="37:37">
      <c r="AK4444" s="156"/>
    </row>
    <row r="4445" spans="37:37">
      <c r="AK4445" s="156"/>
    </row>
    <row r="4446" spans="37:37">
      <c r="AK4446" s="156"/>
    </row>
    <row r="4447" spans="37:37">
      <c r="AK4447" s="156"/>
    </row>
    <row r="4448" spans="37:37">
      <c r="AK4448" s="156"/>
    </row>
    <row r="4449" spans="37:37">
      <c r="AK4449" s="156"/>
    </row>
    <row r="4450" spans="37:37">
      <c r="AK4450" s="156"/>
    </row>
    <row r="4451" spans="37:37">
      <c r="AK4451" s="156"/>
    </row>
    <row r="4452" spans="37:37">
      <c r="AK4452" s="156"/>
    </row>
    <row r="4453" spans="37:37">
      <c r="AK4453" s="156"/>
    </row>
    <row r="4454" spans="37:37">
      <c r="AK4454" s="156"/>
    </row>
    <row r="4455" spans="37:37">
      <c r="AK4455" s="156"/>
    </row>
    <row r="4456" spans="37:37">
      <c r="AK4456" s="156"/>
    </row>
    <row r="4457" spans="37:37">
      <c r="AK4457" s="156"/>
    </row>
    <row r="4458" spans="37:37">
      <c r="AK4458" s="156"/>
    </row>
    <row r="4459" spans="37:37">
      <c r="AK4459" s="156"/>
    </row>
    <row r="4460" spans="37:37">
      <c r="AK4460" s="156"/>
    </row>
    <row r="4461" spans="37:37">
      <c r="AK4461" s="156"/>
    </row>
    <row r="4462" spans="37:37">
      <c r="AK4462" s="156"/>
    </row>
    <row r="4463" spans="37:37">
      <c r="AK4463" s="156"/>
    </row>
    <row r="4464" spans="37:37">
      <c r="AK4464" s="156"/>
    </row>
    <row r="4465" spans="37:37">
      <c r="AK4465" s="156"/>
    </row>
    <row r="4466" spans="37:37">
      <c r="AK4466" s="156"/>
    </row>
    <row r="4467" spans="37:37">
      <c r="AK4467" s="156"/>
    </row>
    <row r="4468" spans="37:37">
      <c r="AK4468" s="156"/>
    </row>
    <row r="4469" spans="37:37">
      <c r="AK4469" s="156"/>
    </row>
    <row r="4470" spans="37:37">
      <c r="AK4470" s="156"/>
    </row>
    <row r="4471" spans="37:37">
      <c r="AK4471" s="156"/>
    </row>
    <row r="4472" spans="37:37">
      <c r="AK4472" s="156"/>
    </row>
    <row r="4473" spans="37:37">
      <c r="AK4473" s="156"/>
    </row>
    <row r="4474" spans="37:37">
      <c r="AK4474" s="156"/>
    </row>
    <row r="4475" spans="37:37">
      <c r="AK4475" s="156"/>
    </row>
    <row r="4476" spans="37:37">
      <c r="AK4476" s="156"/>
    </row>
    <row r="4477" spans="37:37">
      <c r="AK4477" s="156"/>
    </row>
    <row r="4478" spans="37:37">
      <c r="AK4478" s="156"/>
    </row>
    <row r="4479" spans="37:37">
      <c r="AK4479" s="156"/>
    </row>
    <row r="4480" spans="37:37">
      <c r="AK4480" s="156"/>
    </row>
    <row r="4481" spans="37:37">
      <c r="AK4481" s="156"/>
    </row>
    <row r="4482" spans="37:37">
      <c r="AK4482" s="156"/>
    </row>
    <row r="4483" spans="37:37">
      <c r="AK4483" s="156"/>
    </row>
    <row r="4484" spans="37:37">
      <c r="AK4484" s="156"/>
    </row>
    <row r="4485" spans="37:37">
      <c r="AK4485" s="156"/>
    </row>
    <row r="4486" spans="37:37">
      <c r="AK4486" s="156"/>
    </row>
    <row r="4487" spans="37:37">
      <c r="AK4487" s="156"/>
    </row>
    <row r="4488" spans="37:37">
      <c r="AK4488" s="156"/>
    </row>
    <row r="4489" spans="37:37">
      <c r="AK4489" s="156"/>
    </row>
    <row r="4490" spans="37:37">
      <c r="AK4490" s="156"/>
    </row>
    <row r="4491" spans="37:37">
      <c r="AK4491" s="156"/>
    </row>
    <row r="4492" spans="37:37">
      <c r="AK4492" s="156"/>
    </row>
    <row r="4493" spans="37:37">
      <c r="AK4493" s="156"/>
    </row>
    <row r="4494" spans="37:37">
      <c r="AK4494" s="156"/>
    </row>
    <row r="4495" spans="37:37">
      <c r="AK4495" s="156"/>
    </row>
    <row r="4496" spans="37:37">
      <c r="AK4496" s="156"/>
    </row>
    <row r="4497" spans="37:37">
      <c r="AK4497" s="156"/>
    </row>
    <row r="4498" spans="37:37">
      <c r="AK4498" s="156"/>
    </row>
    <row r="4499" spans="37:37">
      <c r="AK4499" s="156"/>
    </row>
    <row r="4500" spans="37:37">
      <c r="AK4500" s="156"/>
    </row>
    <row r="4501" spans="37:37">
      <c r="AK4501" s="156"/>
    </row>
    <row r="4502" spans="37:37">
      <c r="AK4502" s="156"/>
    </row>
    <row r="4503" spans="37:37">
      <c r="AK4503" s="156"/>
    </row>
    <row r="4504" spans="37:37">
      <c r="AK4504" s="156"/>
    </row>
    <row r="4505" spans="37:37">
      <c r="AK4505" s="156"/>
    </row>
    <row r="4506" spans="37:37">
      <c r="AK4506" s="156"/>
    </row>
    <row r="4507" spans="37:37">
      <c r="AK4507" s="156"/>
    </row>
    <row r="4508" spans="37:37">
      <c r="AK4508" s="156"/>
    </row>
    <row r="4509" spans="37:37">
      <c r="AK4509" s="156"/>
    </row>
    <row r="4510" spans="37:37">
      <c r="AK4510" s="156"/>
    </row>
    <row r="4511" spans="37:37">
      <c r="AK4511" s="156"/>
    </row>
    <row r="4512" spans="37:37">
      <c r="AK4512" s="156"/>
    </row>
    <row r="4513" spans="37:37">
      <c r="AK4513" s="156"/>
    </row>
    <row r="4514" spans="37:37">
      <c r="AK4514" s="156"/>
    </row>
    <row r="4515" spans="37:37">
      <c r="AK4515" s="156"/>
    </row>
    <row r="4516" spans="37:37">
      <c r="AK4516" s="156"/>
    </row>
    <row r="4517" spans="37:37">
      <c r="AK4517" s="156"/>
    </row>
    <row r="4518" spans="37:37">
      <c r="AK4518" s="156"/>
    </row>
    <row r="4519" spans="37:37">
      <c r="AK4519" s="156"/>
    </row>
    <row r="4520" spans="37:37">
      <c r="AK4520" s="156"/>
    </row>
    <row r="4521" spans="37:37">
      <c r="AK4521" s="156"/>
    </row>
    <row r="4522" spans="37:37">
      <c r="AK4522" s="156"/>
    </row>
    <row r="4523" spans="37:37">
      <c r="AK4523" s="156"/>
    </row>
    <row r="4524" spans="37:37">
      <c r="AK4524" s="156"/>
    </row>
    <row r="4525" spans="37:37">
      <c r="AK4525" s="156"/>
    </row>
    <row r="4526" spans="37:37">
      <c r="AK4526" s="156"/>
    </row>
    <row r="4527" spans="37:37">
      <c r="AK4527" s="156"/>
    </row>
    <row r="4528" spans="37:37">
      <c r="AK4528" s="156"/>
    </row>
    <row r="4529" spans="37:37">
      <c r="AK4529" s="156"/>
    </row>
    <row r="4530" spans="37:37">
      <c r="AK4530" s="156"/>
    </row>
    <row r="4531" spans="37:37">
      <c r="AK4531" s="156"/>
    </row>
    <row r="4532" spans="37:37">
      <c r="AK4532" s="156"/>
    </row>
    <row r="4533" spans="37:37">
      <c r="AK4533" s="156"/>
    </row>
    <row r="4534" spans="37:37">
      <c r="AK4534" s="156"/>
    </row>
    <row r="4535" spans="37:37">
      <c r="AK4535" s="156"/>
    </row>
    <row r="4536" spans="37:37">
      <c r="AK4536" s="156"/>
    </row>
    <row r="4537" spans="37:37">
      <c r="AK4537" s="156"/>
    </row>
    <row r="4538" spans="37:37">
      <c r="AK4538" s="156"/>
    </row>
    <row r="4539" spans="37:37">
      <c r="AK4539" s="156"/>
    </row>
    <row r="4540" spans="37:37">
      <c r="AK4540" s="156"/>
    </row>
    <row r="4541" spans="37:37">
      <c r="AK4541" s="156"/>
    </row>
    <row r="4542" spans="37:37">
      <c r="AK4542" s="156"/>
    </row>
    <row r="4543" spans="37:37">
      <c r="AK4543" s="156"/>
    </row>
    <row r="4544" spans="37:37">
      <c r="AK4544" s="156"/>
    </row>
    <row r="4545" spans="37:37">
      <c r="AK4545" s="156"/>
    </row>
    <row r="4546" spans="37:37">
      <c r="AK4546" s="156"/>
    </row>
    <row r="4547" spans="37:37">
      <c r="AK4547" s="156"/>
    </row>
    <row r="4548" spans="37:37">
      <c r="AK4548" s="156"/>
    </row>
    <row r="4549" spans="37:37">
      <c r="AK4549" s="156"/>
    </row>
    <row r="4550" spans="37:37">
      <c r="AK4550" s="156"/>
    </row>
    <row r="4551" spans="37:37">
      <c r="AK4551" s="156"/>
    </row>
    <row r="4552" spans="37:37">
      <c r="AK4552" s="156"/>
    </row>
    <row r="4553" spans="37:37">
      <c r="AK4553" s="156"/>
    </row>
    <row r="4554" spans="37:37">
      <c r="AK4554" s="156"/>
    </row>
    <row r="4555" spans="37:37">
      <c r="AK4555" s="156"/>
    </row>
    <row r="4556" spans="37:37">
      <c r="AK4556" s="156"/>
    </row>
    <row r="4557" spans="37:37">
      <c r="AK4557" s="156"/>
    </row>
    <row r="4558" spans="37:37">
      <c r="AK4558" s="156"/>
    </row>
    <row r="4559" spans="37:37">
      <c r="AK4559" s="156"/>
    </row>
    <row r="4560" spans="37:37">
      <c r="AK4560" s="156"/>
    </row>
    <row r="4561" spans="37:37">
      <c r="AK4561" s="156"/>
    </row>
    <row r="4562" spans="37:37">
      <c r="AK4562" s="156"/>
    </row>
    <row r="4563" spans="37:37">
      <c r="AK4563" s="156"/>
    </row>
    <row r="4564" spans="37:37">
      <c r="AK4564" s="156"/>
    </row>
    <row r="4565" spans="37:37">
      <c r="AK4565" s="156"/>
    </row>
    <row r="4566" spans="37:37">
      <c r="AK4566" s="156"/>
    </row>
    <row r="4567" spans="37:37">
      <c r="AK4567" s="156"/>
    </row>
    <row r="4568" spans="37:37">
      <c r="AK4568" s="156"/>
    </row>
    <row r="4569" spans="37:37">
      <c r="AK4569" s="156"/>
    </row>
    <row r="4570" spans="37:37">
      <c r="AK4570" s="156"/>
    </row>
    <row r="4571" spans="37:37">
      <c r="AK4571" s="156"/>
    </row>
    <row r="4572" spans="37:37">
      <c r="AK4572" s="156"/>
    </row>
    <row r="4573" spans="37:37">
      <c r="AK4573" s="156"/>
    </row>
    <row r="4574" spans="37:37">
      <c r="AK4574" s="156"/>
    </row>
    <row r="4575" spans="37:37">
      <c r="AK4575" s="156"/>
    </row>
    <row r="4576" spans="37:37">
      <c r="AK4576" s="156"/>
    </row>
    <row r="4577" spans="37:37">
      <c r="AK4577" s="156"/>
    </row>
    <row r="4578" spans="37:37">
      <c r="AK4578" s="156"/>
    </row>
    <row r="4579" spans="37:37">
      <c r="AK4579" s="156"/>
    </row>
    <row r="4580" spans="37:37">
      <c r="AK4580" s="156"/>
    </row>
    <row r="4581" spans="37:37">
      <c r="AK4581" s="156"/>
    </row>
    <row r="4582" spans="37:37">
      <c r="AK4582" s="156"/>
    </row>
    <row r="4583" spans="37:37">
      <c r="AK4583" s="156"/>
    </row>
    <row r="4584" spans="37:37">
      <c r="AK4584" s="156"/>
    </row>
    <row r="4585" spans="37:37">
      <c r="AK4585" s="156"/>
    </row>
    <row r="4586" spans="37:37">
      <c r="AK4586" s="156"/>
    </row>
    <row r="4587" spans="37:37">
      <c r="AK4587" s="156"/>
    </row>
    <row r="4588" spans="37:37">
      <c r="AK4588" s="156"/>
    </row>
    <row r="4589" spans="37:37">
      <c r="AK4589" s="156"/>
    </row>
    <row r="4590" spans="37:37">
      <c r="AK4590" s="156"/>
    </row>
    <row r="4591" spans="37:37">
      <c r="AK4591" s="156"/>
    </row>
    <row r="4592" spans="37:37">
      <c r="AK4592" s="156"/>
    </row>
    <row r="4593" spans="37:37">
      <c r="AK4593" s="156"/>
    </row>
    <row r="4594" spans="37:37">
      <c r="AK4594" s="156"/>
    </row>
    <row r="4595" spans="37:37">
      <c r="AK4595" s="156"/>
    </row>
    <row r="4596" spans="37:37">
      <c r="AK4596" s="156"/>
    </row>
    <row r="4597" spans="37:37">
      <c r="AK4597" s="156"/>
    </row>
    <row r="4598" spans="37:37">
      <c r="AK4598" s="156"/>
    </row>
    <row r="4599" spans="37:37">
      <c r="AK4599" s="156"/>
    </row>
    <row r="4600" spans="37:37">
      <c r="AK4600" s="156"/>
    </row>
    <row r="4601" spans="37:37">
      <c r="AK4601" s="156"/>
    </row>
    <row r="4602" spans="37:37">
      <c r="AK4602" s="156"/>
    </row>
    <row r="4603" spans="37:37">
      <c r="AK4603" s="156"/>
    </row>
    <row r="4604" spans="37:37">
      <c r="AK4604" s="156"/>
    </row>
    <row r="4605" spans="37:37">
      <c r="AK4605" s="156"/>
    </row>
    <row r="4606" spans="37:37">
      <c r="AK4606" s="156"/>
    </row>
    <row r="4607" spans="37:37">
      <c r="AK4607" s="156"/>
    </row>
    <row r="4608" spans="37:37">
      <c r="AK4608" s="156"/>
    </row>
    <row r="4609" spans="37:37">
      <c r="AK4609" s="156"/>
    </row>
    <row r="4610" spans="37:37">
      <c r="AK4610" s="156"/>
    </row>
    <row r="4611" spans="37:37">
      <c r="AK4611" s="156"/>
    </row>
    <row r="4612" spans="37:37">
      <c r="AK4612" s="156"/>
    </row>
    <row r="4613" spans="37:37">
      <c r="AK4613" s="156"/>
    </row>
    <row r="4614" spans="37:37">
      <c r="AK4614" s="156"/>
    </row>
    <row r="4615" spans="37:37">
      <c r="AK4615" s="156"/>
    </row>
    <row r="4616" spans="37:37">
      <c r="AK4616" s="156"/>
    </row>
    <row r="4617" spans="37:37">
      <c r="AK4617" s="156"/>
    </row>
    <row r="4618" spans="37:37">
      <c r="AK4618" s="156"/>
    </row>
    <row r="4619" spans="37:37">
      <c r="AK4619" s="156"/>
    </row>
    <row r="4620" spans="37:37">
      <c r="AK4620" s="156"/>
    </row>
    <row r="4621" spans="37:37">
      <c r="AK4621" s="156"/>
    </row>
    <row r="4622" spans="37:37">
      <c r="AK4622" s="156"/>
    </row>
    <row r="4623" spans="37:37">
      <c r="AK4623" s="156"/>
    </row>
    <row r="4624" spans="37:37">
      <c r="AK4624" s="156"/>
    </row>
    <row r="4625" spans="37:37">
      <c r="AK4625" s="156"/>
    </row>
    <row r="4626" spans="37:37">
      <c r="AK4626" s="156"/>
    </row>
    <row r="4627" spans="37:37">
      <c r="AK4627" s="156"/>
    </row>
    <row r="4628" spans="37:37">
      <c r="AK4628" s="156"/>
    </row>
    <row r="4629" spans="37:37">
      <c r="AK4629" s="156"/>
    </row>
    <row r="4630" spans="37:37">
      <c r="AK4630" s="156"/>
    </row>
    <row r="4631" spans="37:37">
      <c r="AK4631" s="156"/>
    </row>
    <row r="4632" spans="37:37">
      <c r="AK4632" s="156"/>
    </row>
    <row r="4633" spans="37:37">
      <c r="AK4633" s="156"/>
    </row>
    <row r="4634" spans="37:37">
      <c r="AK4634" s="156"/>
    </row>
    <row r="4635" spans="37:37">
      <c r="AK4635" s="156"/>
    </row>
    <row r="4636" spans="37:37">
      <c r="AK4636" s="156"/>
    </row>
    <row r="4637" spans="37:37">
      <c r="AK4637" s="156"/>
    </row>
    <row r="4638" spans="37:37">
      <c r="AK4638" s="156"/>
    </row>
    <row r="4639" spans="37:37">
      <c r="AK4639" s="156"/>
    </row>
    <row r="4640" spans="37:37">
      <c r="AK4640" s="156"/>
    </row>
    <row r="4641" spans="37:37">
      <c r="AK4641" s="156"/>
    </row>
    <row r="4642" spans="37:37">
      <c r="AK4642" s="156"/>
    </row>
    <row r="4643" spans="37:37">
      <c r="AK4643" s="156"/>
    </row>
    <row r="4644" spans="37:37">
      <c r="AK4644" s="156"/>
    </row>
    <row r="4645" spans="37:37">
      <c r="AK4645" s="156"/>
    </row>
    <row r="4646" spans="37:37">
      <c r="AK4646" s="156"/>
    </row>
    <row r="4647" spans="37:37">
      <c r="AK4647" s="156"/>
    </row>
    <row r="4648" spans="37:37">
      <c r="AK4648" s="156"/>
    </row>
    <row r="4649" spans="37:37">
      <c r="AK4649" s="156"/>
    </row>
    <row r="4650" spans="37:37">
      <c r="AK4650" s="156"/>
    </row>
    <row r="4651" spans="37:37">
      <c r="AK4651" s="156"/>
    </row>
    <row r="4652" spans="37:37">
      <c r="AK4652" s="156"/>
    </row>
    <row r="4653" spans="37:37">
      <c r="AK4653" s="156"/>
    </row>
    <row r="4654" spans="37:37">
      <c r="AK4654" s="156"/>
    </row>
    <row r="4655" spans="37:37">
      <c r="AK4655" s="156"/>
    </row>
    <row r="4656" spans="37:37">
      <c r="AK4656" s="156"/>
    </row>
    <row r="4657" spans="37:37">
      <c r="AK4657" s="156"/>
    </row>
    <row r="4658" spans="37:37">
      <c r="AK4658" s="156"/>
    </row>
    <row r="4659" spans="37:37">
      <c r="AK4659" s="156"/>
    </row>
    <row r="4660" spans="37:37">
      <c r="AK4660" s="156"/>
    </row>
    <row r="4661" spans="37:37">
      <c r="AK4661" s="156"/>
    </row>
    <row r="4662" spans="37:37">
      <c r="AK4662" s="156"/>
    </row>
    <row r="4663" spans="37:37">
      <c r="AK4663" s="156"/>
    </row>
    <row r="4664" spans="37:37">
      <c r="AK4664" s="156"/>
    </row>
    <row r="4665" spans="37:37">
      <c r="AK4665" s="156"/>
    </row>
    <row r="4666" spans="37:37">
      <c r="AK4666" s="156"/>
    </row>
    <row r="4667" spans="37:37">
      <c r="AK4667" s="156"/>
    </row>
    <row r="4668" spans="37:37">
      <c r="AK4668" s="156"/>
    </row>
    <row r="4669" spans="37:37">
      <c r="AK4669" s="156"/>
    </row>
    <row r="4670" spans="37:37">
      <c r="AK4670" s="156"/>
    </row>
    <row r="4671" spans="37:37">
      <c r="AK4671" s="156"/>
    </row>
    <row r="4672" spans="37:37">
      <c r="AK4672" s="156"/>
    </row>
    <row r="4673" spans="37:37">
      <c r="AK4673" s="156"/>
    </row>
    <row r="4674" spans="37:37">
      <c r="AK4674" s="156"/>
    </row>
    <row r="4675" spans="37:37">
      <c r="AK4675" s="156"/>
    </row>
    <row r="4676" spans="37:37">
      <c r="AK4676" s="156"/>
    </row>
    <row r="4677" spans="37:37">
      <c r="AK4677" s="156"/>
    </row>
    <row r="4678" spans="37:37">
      <c r="AK4678" s="156"/>
    </row>
    <row r="4679" spans="37:37">
      <c r="AK4679" s="156"/>
    </row>
    <row r="4680" spans="37:37">
      <c r="AK4680" s="156"/>
    </row>
    <row r="4681" spans="37:37">
      <c r="AK4681" s="156"/>
    </row>
    <row r="4682" spans="37:37">
      <c r="AK4682" s="156"/>
    </row>
    <row r="4683" spans="37:37">
      <c r="AK4683" s="156"/>
    </row>
    <row r="4684" spans="37:37">
      <c r="AK4684" s="156"/>
    </row>
    <row r="4685" spans="37:37">
      <c r="AK4685" s="156"/>
    </row>
    <row r="4686" spans="37:37">
      <c r="AK4686" s="156"/>
    </row>
    <row r="4687" spans="37:37">
      <c r="AK4687" s="156"/>
    </row>
    <row r="4688" spans="37:37">
      <c r="AK4688" s="156"/>
    </row>
    <row r="4689" spans="37:37">
      <c r="AK4689" s="156"/>
    </row>
    <row r="4690" spans="37:37">
      <c r="AK4690" s="156"/>
    </row>
    <row r="4691" spans="37:37">
      <c r="AK4691" s="156"/>
    </row>
    <row r="4692" spans="37:37">
      <c r="AK4692" s="156"/>
    </row>
    <row r="4693" spans="37:37">
      <c r="AK4693" s="156"/>
    </row>
    <row r="4694" spans="37:37">
      <c r="AK4694" s="156"/>
    </row>
    <row r="4695" spans="37:37">
      <c r="AK4695" s="156"/>
    </row>
    <row r="4696" spans="37:37">
      <c r="AK4696" s="156"/>
    </row>
    <row r="4697" spans="37:37">
      <c r="AK4697" s="156"/>
    </row>
    <row r="4698" spans="37:37">
      <c r="AK4698" s="156"/>
    </row>
    <row r="4699" spans="37:37">
      <c r="AK4699" s="156"/>
    </row>
    <row r="4700" spans="37:37">
      <c r="AK4700" s="156"/>
    </row>
    <row r="4701" spans="37:37">
      <c r="AK4701" s="156"/>
    </row>
    <row r="4702" spans="37:37">
      <c r="AK4702" s="156"/>
    </row>
    <row r="4703" spans="37:37">
      <c r="AK4703" s="156"/>
    </row>
    <row r="4704" spans="37:37">
      <c r="AK4704" s="156"/>
    </row>
    <row r="4705" spans="37:37">
      <c r="AK4705" s="156"/>
    </row>
    <row r="4706" spans="37:37">
      <c r="AK4706" s="156"/>
    </row>
    <row r="4707" spans="37:37">
      <c r="AK4707" s="156"/>
    </row>
    <row r="4708" spans="37:37">
      <c r="AK4708" s="156"/>
    </row>
    <row r="4709" spans="37:37">
      <c r="AK4709" s="156"/>
    </row>
    <row r="4710" spans="37:37">
      <c r="AK4710" s="156"/>
    </row>
    <row r="4711" spans="37:37">
      <c r="AK4711" s="156"/>
    </row>
    <row r="4712" spans="37:37">
      <c r="AK4712" s="156"/>
    </row>
    <row r="4713" spans="37:37">
      <c r="AK4713" s="156"/>
    </row>
    <row r="4714" spans="37:37">
      <c r="AK4714" s="156"/>
    </row>
    <row r="4715" spans="37:37">
      <c r="AK4715" s="156"/>
    </row>
    <row r="4716" spans="37:37">
      <c r="AK4716" s="156"/>
    </row>
    <row r="4717" spans="37:37">
      <c r="AK4717" s="156"/>
    </row>
    <row r="4718" spans="37:37">
      <c r="AK4718" s="156"/>
    </row>
    <row r="4719" spans="37:37">
      <c r="AK4719" s="156"/>
    </row>
    <row r="4720" spans="37:37">
      <c r="AK4720" s="156"/>
    </row>
    <row r="4721" spans="37:37">
      <c r="AK4721" s="156"/>
    </row>
    <row r="4722" spans="37:37">
      <c r="AK4722" s="156"/>
    </row>
    <row r="4723" spans="37:37">
      <c r="AK4723" s="156"/>
    </row>
    <row r="4724" spans="37:37">
      <c r="AK4724" s="156"/>
    </row>
    <row r="4725" spans="37:37">
      <c r="AK4725" s="156"/>
    </row>
    <row r="4726" spans="37:37">
      <c r="AK4726" s="156"/>
    </row>
    <row r="4727" spans="37:37">
      <c r="AK4727" s="156"/>
    </row>
    <row r="4728" spans="37:37">
      <c r="AK4728" s="156"/>
    </row>
    <row r="4729" spans="37:37">
      <c r="AK4729" s="156"/>
    </row>
    <row r="4730" spans="37:37">
      <c r="AK4730" s="156"/>
    </row>
    <row r="4731" spans="37:37">
      <c r="AK4731" s="156"/>
    </row>
    <row r="4732" spans="37:37">
      <c r="AK4732" s="156"/>
    </row>
    <row r="4733" spans="37:37">
      <c r="AK4733" s="156"/>
    </row>
    <row r="4734" spans="37:37">
      <c r="AK4734" s="156"/>
    </row>
    <row r="4735" spans="37:37">
      <c r="AK4735" s="156"/>
    </row>
    <row r="4736" spans="37:37">
      <c r="AK4736" s="156"/>
    </row>
    <row r="4737" spans="37:37">
      <c r="AK4737" s="156"/>
    </row>
    <row r="4738" spans="37:37">
      <c r="AK4738" s="156"/>
    </row>
    <row r="4739" spans="37:37">
      <c r="AK4739" s="156"/>
    </row>
    <row r="4740" spans="37:37">
      <c r="AK4740" s="156"/>
    </row>
    <row r="4741" spans="37:37">
      <c r="AK4741" s="156"/>
    </row>
    <row r="4742" spans="37:37">
      <c r="AK4742" s="156"/>
    </row>
    <row r="4743" spans="37:37">
      <c r="AK4743" s="156"/>
    </row>
    <row r="4744" spans="37:37">
      <c r="AK4744" s="156"/>
    </row>
    <row r="4745" spans="37:37">
      <c r="AK4745" s="156"/>
    </row>
    <row r="4746" spans="37:37">
      <c r="AK4746" s="156"/>
    </row>
    <row r="4747" spans="37:37">
      <c r="AK4747" s="156"/>
    </row>
    <row r="4748" spans="37:37">
      <c r="AK4748" s="156"/>
    </row>
    <row r="4749" spans="37:37">
      <c r="AK4749" s="156"/>
    </row>
    <row r="4750" spans="37:37">
      <c r="AK4750" s="156"/>
    </row>
    <row r="4751" spans="37:37">
      <c r="AK4751" s="156"/>
    </row>
    <row r="4752" spans="37:37">
      <c r="AK4752" s="156"/>
    </row>
    <row r="4753" spans="37:37">
      <c r="AK4753" s="156"/>
    </row>
    <row r="4754" spans="37:37">
      <c r="AK4754" s="156"/>
    </row>
    <row r="4755" spans="37:37">
      <c r="AK4755" s="156"/>
    </row>
    <row r="4756" spans="37:37">
      <c r="AK4756" s="156"/>
    </row>
    <row r="4757" spans="37:37">
      <c r="AK4757" s="156"/>
    </row>
    <row r="4758" spans="37:37">
      <c r="AK4758" s="156"/>
    </row>
    <row r="4759" spans="37:37">
      <c r="AK4759" s="156"/>
    </row>
    <row r="4760" spans="37:37">
      <c r="AK4760" s="156"/>
    </row>
    <row r="4761" spans="37:37">
      <c r="AK4761" s="156"/>
    </row>
    <row r="4762" spans="37:37">
      <c r="AK4762" s="156"/>
    </row>
    <row r="4763" spans="37:37">
      <c r="AK4763" s="156"/>
    </row>
    <row r="4764" spans="37:37">
      <c r="AK4764" s="156"/>
    </row>
    <row r="4765" spans="37:37">
      <c r="AK4765" s="156"/>
    </row>
    <row r="4766" spans="37:37">
      <c r="AK4766" s="156"/>
    </row>
    <row r="4767" spans="37:37">
      <c r="AK4767" s="156"/>
    </row>
    <row r="4768" spans="37:37">
      <c r="AK4768" s="156"/>
    </row>
    <row r="4769" spans="37:37">
      <c r="AK4769" s="156"/>
    </row>
    <row r="4770" spans="37:37">
      <c r="AK4770" s="156"/>
    </row>
    <row r="4771" spans="37:37">
      <c r="AK4771" s="156"/>
    </row>
    <row r="4772" spans="37:37">
      <c r="AK4772" s="156"/>
    </row>
    <row r="4773" spans="37:37">
      <c r="AK4773" s="156"/>
    </row>
    <row r="4774" spans="37:37">
      <c r="AK4774" s="156"/>
    </row>
    <row r="4775" spans="37:37">
      <c r="AK4775" s="156"/>
    </row>
    <row r="4776" spans="37:37">
      <c r="AK4776" s="156"/>
    </row>
    <row r="4777" spans="37:37">
      <c r="AK4777" s="156"/>
    </row>
    <row r="4778" spans="37:37">
      <c r="AK4778" s="156"/>
    </row>
    <row r="4779" spans="37:37">
      <c r="AK4779" s="156"/>
    </row>
    <row r="4780" spans="37:37">
      <c r="AK4780" s="156"/>
    </row>
    <row r="4781" spans="37:37">
      <c r="AK4781" s="156"/>
    </row>
    <row r="4782" spans="37:37">
      <c r="AK4782" s="156"/>
    </row>
    <row r="4783" spans="37:37">
      <c r="AK4783" s="156"/>
    </row>
    <row r="4784" spans="37:37">
      <c r="AK4784" s="156"/>
    </row>
    <row r="4785" spans="37:37">
      <c r="AK4785" s="156"/>
    </row>
    <row r="4786" spans="37:37">
      <c r="AK4786" s="156"/>
    </row>
    <row r="4787" spans="37:37">
      <c r="AK4787" s="156"/>
    </row>
    <row r="4788" spans="37:37">
      <c r="AK4788" s="156"/>
    </row>
    <row r="4789" spans="37:37">
      <c r="AK4789" s="156"/>
    </row>
    <row r="4790" spans="37:37">
      <c r="AK4790" s="156"/>
    </row>
    <row r="4791" spans="37:37">
      <c r="AK4791" s="156"/>
    </row>
    <row r="4792" spans="37:37">
      <c r="AK4792" s="156"/>
    </row>
    <row r="4793" spans="37:37">
      <c r="AK4793" s="156"/>
    </row>
    <row r="4794" spans="37:37">
      <c r="AK4794" s="156"/>
    </row>
    <row r="4795" spans="37:37">
      <c r="AK4795" s="156"/>
    </row>
    <row r="4796" spans="37:37">
      <c r="AK4796" s="156"/>
    </row>
    <row r="4797" spans="37:37">
      <c r="AK4797" s="156"/>
    </row>
    <row r="4798" spans="37:37">
      <c r="AK4798" s="156"/>
    </row>
    <row r="4799" spans="37:37">
      <c r="AK4799" s="156"/>
    </row>
    <row r="4800" spans="37:37">
      <c r="AK4800" s="156"/>
    </row>
    <row r="4801" spans="37:37">
      <c r="AK4801" s="156"/>
    </row>
    <row r="4802" spans="37:37">
      <c r="AK4802" s="156"/>
    </row>
    <row r="4803" spans="37:37">
      <c r="AK4803" s="156"/>
    </row>
    <row r="4804" spans="37:37">
      <c r="AK4804" s="156"/>
    </row>
    <row r="4805" spans="37:37">
      <c r="AK4805" s="156"/>
    </row>
    <row r="4806" spans="37:37">
      <c r="AK4806" s="156"/>
    </row>
    <row r="4807" spans="37:37">
      <c r="AK4807" s="156"/>
    </row>
    <row r="4808" spans="37:37">
      <c r="AK4808" s="156"/>
    </row>
    <row r="4809" spans="37:37">
      <c r="AK4809" s="156"/>
    </row>
    <row r="4810" spans="37:37">
      <c r="AK4810" s="156"/>
    </row>
    <row r="4811" spans="37:37">
      <c r="AK4811" s="156"/>
    </row>
    <row r="4812" spans="37:37">
      <c r="AK4812" s="156"/>
    </row>
    <row r="4813" spans="37:37">
      <c r="AK4813" s="156"/>
    </row>
    <row r="4814" spans="37:37">
      <c r="AK4814" s="156"/>
    </row>
    <row r="4815" spans="37:37">
      <c r="AK4815" s="156"/>
    </row>
    <row r="4816" spans="37:37">
      <c r="AK4816" s="156"/>
    </row>
    <row r="4817" spans="37:37">
      <c r="AK4817" s="156"/>
    </row>
    <row r="4818" spans="37:37">
      <c r="AK4818" s="156"/>
    </row>
    <row r="4819" spans="37:37">
      <c r="AK4819" s="156"/>
    </row>
    <row r="4820" spans="37:37">
      <c r="AK4820" s="156"/>
    </row>
    <row r="4821" spans="37:37">
      <c r="AK4821" s="156"/>
    </row>
    <row r="4822" spans="37:37">
      <c r="AK4822" s="156"/>
    </row>
    <row r="4823" spans="37:37">
      <c r="AK4823" s="156"/>
    </row>
    <row r="4824" spans="37:37">
      <c r="AK4824" s="156"/>
    </row>
    <row r="4825" spans="37:37">
      <c r="AK4825" s="156"/>
    </row>
    <row r="4826" spans="37:37">
      <c r="AK4826" s="156"/>
    </row>
    <row r="4827" spans="37:37">
      <c r="AK4827" s="156"/>
    </row>
    <row r="4828" spans="37:37">
      <c r="AK4828" s="156"/>
    </row>
    <row r="4829" spans="37:37">
      <c r="AK4829" s="156"/>
    </row>
    <row r="4830" spans="37:37">
      <c r="AK4830" s="156"/>
    </row>
    <row r="4831" spans="37:37">
      <c r="AK4831" s="156"/>
    </row>
    <row r="4832" spans="37:37">
      <c r="AK4832" s="156"/>
    </row>
    <row r="4833" spans="37:37">
      <c r="AK4833" s="156"/>
    </row>
    <row r="4834" spans="37:37">
      <c r="AK4834" s="156"/>
    </row>
    <row r="4835" spans="37:37">
      <c r="AK4835" s="156"/>
    </row>
    <row r="4836" spans="37:37">
      <c r="AK4836" s="156"/>
    </row>
    <row r="4837" spans="37:37">
      <c r="AK4837" s="156"/>
    </row>
    <row r="4838" spans="37:37">
      <c r="AK4838" s="156"/>
    </row>
    <row r="4839" spans="37:37">
      <c r="AK4839" s="156"/>
    </row>
    <row r="4840" spans="37:37">
      <c r="AK4840" s="156"/>
    </row>
    <row r="4841" spans="37:37">
      <c r="AK4841" s="156"/>
    </row>
    <row r="4842" spans="37:37">
      <c r="AK4842" s="156"/>
    </row>
    <row r="4843" spans="37:37">
      <c r="AK4843" s="156"/>
    </row>
    <row r="4844" spans="37:37">
      <c r="AK4844" s="156"/>
    </row>
    <row r="4845" spans="37:37">
      <c r="AK4845" s="156"/>
    </row>
    <row r="4846" spans="37:37">
      <c r="AK4846" s="156"/>
    </row>
    <row r="4847" spans="37:37">
      <c r="AK4847" s="156"/>
    </row>
    <row r="4848" spans="37:37">
      <c r="AK4848" s="156"/>
    </row>
    <row r="4849" spans="37:37">
      <c r="AK4849" s="156"/>
    </row>
    <row r="4850" spans="37:37">
      <c r="AK4850" s="156"/>
    </row>
    <row r="4851" spans="37:37">
      <c r="AK4851" s="156"/>
    </row>
    <row r="4852" spans="37:37">
      <c r="AK4852" s="156"/>
    </row>
    <row r="4853" spans="37:37">
      <c r="AK4853" s="156"/>
    </row>
    <row r="4854" spans="37:37">
      <c r="AK4854" s="156"/>
    </row>
    <row r="4855" spans="37:37">
      <c r="AK4855" s="156"/>
    </row>
    <row r="4856" spans="37:37">
      <c r="AK4856" s="156"/>
    </row>
    <row r="4857" spans="37:37">
      <c r="AK4857" s="156"/>
    </row>
    <row r="4858" spans="37:37">
      <c r="AK4858" s="156"/>
    </row>
    <row r="4859" spans="37:37">
      <c r="AK4859" s="156"/>
    </row>
    <row r="4860" spans="37:37">
      <c r="AK4860" s="156"/>
    </row>
    <row r="4861" spans="37:37">
      <c r="AK4861" s="156"/>
    </row>
    <row r="4862" spans="37:37">
      <c r="AK4862" s="156"/>
    </row>
    <row r="4863" spans="37:37">
      <c r="AK4863" s="156"/>
    </row>
    <row r="4864" spans="37:37">
      <c r="AK4864" s="156"/>
    </row>
    <row r="4865" spans="37:37">
      <c r="AK4865" s="156"/>
    </row>
    <row r="4866" spans="37:37">
      <c r="AK4866" s="156"/>
    </row>
    <row r="4867" spans="37:37">
      <c r="AK4867" s="156"/>
    </row>
    <row r="4868" spans="37:37">
      <c r="AK4868" s="156"/>
    </row>
    <row r="4869" spans="37:37">
      <c r="AK4869" s="156"/>
    </row>
    <row r="4870" spans="37:37">
      <c r="AK4870" s="156"/>
    </row>
    <row r="4871" spans="37:37">
      <c r="AK4871" s="156"/>
    </row>
    <row r="4872" spans="37:37">
      <c r="AK4872" s="156"/>
    </row>
    <row r="4873" spans="37:37">
      <c r="AK4873" s="156"/>
    </row>
    <row r="4874" spans="37:37">
      <c r="AK4874" s="156"/>
    </row>
    <row r="4875" spans="37:37">
      <c r="AK4875" s="156"/>
    </row>
    <row r="4876" spans="37:37">
      <c r="AK4876" s="156"/>
    </row>
    <row r="4877" spans="37:37">
      <c r="AK4877" s="156"/>
    </row>
    <row r="4878" spans="37:37">
      <c r="AK4878" s="156"/>
    </row>
    <row r="4879" spans="37:37">
      <c r="AK4879" s="156"/>
    </row>
    <row r="4880" spans="37:37">
      <c r="AK4880" s="156"/>
    </row>
    <row r="4881" spans="37:37">
      <c r="AK4881" s="156"/>
    </row>
    <row r="4882" spans="37:37">
      <c r="AK4882" s="156"/>
    </row>
    <row r="4883" spans="37:37">
      <c r="AK4883" s="156"/>
    </row>
    <row r="4884" spans="37:37">
      <c r="AK4884" s="156"/>
    </row>
    <row r="4885" spans="37:37">
      <c r="AK4885" s="156"/>
    </row>
    <row r="4886" spans="37:37">
      <c r="AK4886" s="156"/>
    </row>
    <row r="4887" spans="37:37">
      <c r="AK4887" s="156"/>
    </row>
    <row r="4888" spans="37:37">
      <c r="AK4888" s="156"/>
    </row>
    <row r="4889" spans="37:37">
      <c r="AK4889" s="156"/>
    </row>
    <row r="4890" spans="37:37">
      <c r="AK4890" s="156"/>
    </row>
    <row r="4891" spans="37:37">
      <c r="AK4891" s="156"/>
    </row>
    <row r="4892" spans="37:37">
      <c r="AK4892" s="156"/>
    </row>
    <row r="4893" spans="37:37">
      <c r="AK4893" s="156"/>
    </row>
    <row r="4894" spans="37:37">
      <c r="AK4894" s="156"/>
    </row>
    <row r="4895" spans="37:37">
      <c r="AK4895" s="156"/>
    </row>
    <row r="4896" spans="37:37">
      <c r="AK4896" s="156"/>
    </row>
    <row r="4897" spans="37:37">
      <c r="AK4897" s="156"/>
    </row>
    <row r="4898" spans="37:37">
      <c r="AK4898" s="156"/>
    </row>
    <row r="4899" spans="37:37">
      <c r="AK4899" s="156"/>
    </row>
    <row r="4900" spans="37:37">
      <c r="AK4900" s="156"/>
    </row>
    <row r="4901" spans="37:37">
      <c r="AK4901" s="156"/>
    </row>
    <row r="4902" spans="37:37">
      <c r="AK4902" s="156"/>
    </row>
    <row r="4903" spans="37:37">
      <c r="AK4903" s="156"/>
    </row>
    <row r="4904" spans="37:37">
      <c r="AK4904" s="156"/>
    </row>
    <row r="4905" spans="37:37">
      <c r="AK4905" s="156"/>
    </row>
    <row r="4906" spans="37:37">
      <c r="AK4906" s="156"/>
    </row>
    <row r="4907" spans="37:37">
      <c r="AK4907" s="156"/>
    </row>
    <row r="4908" spans="37:37">
      <c r="AK4908" s="156"/>
    </row>
    <row r="4909" spans="37:37">
      <c r="AK4909" s="156"/>
    </row>
    <row r="4910" spans="37:37">
      <c r="AK4910" s="156"/>
    </row>
    <row r="4911" spans="37:37">
      <c r="AK4911" s="156"/>
    </row>
    <row r="4912" spans="37:37">
      <c r="AK4912" s="156"/>
    </row>
    <row r="4913" spans="37:37">
      <c r="AK4913" s="156"/>
    </row>
    <row r="4914" spans="37:37">
      <c r="AK4914" s="156"/>
    </row>
    <row r="4915" spans="37:37">
      <c r="AK4915" s="156"/>
    </row>
    <row r="4916" spans="37:37">
      <c r="AK4916" s="156"/>
    </row>
    <row r="4917" spans="37:37">
      <c r="AK4917" s="156"/>
    </row>
    <row r="4918" spans="37:37">
      <c r="AK4918" s="156"/>
    </row>
    <row r="4919" spans="37:37">
      <c r="AK4919" s="156"/>
    </row>
    <row r="4920" spans="37:37">
      <c r="AK4920" s="156"/>
    </row>
    <row r="4921" spans="37:37">
      <c r="AK4921" s="156"/>
    </row>
    <row r="4922" spans="37:37">
      <c r="AK4922" s="156"/>
    </row>
    <row r="4923" spans="37:37">
      <c r="AK4923" s="156"/>
    </row>
    <row r="4924" spans="37:37">
      <c r="AK4924" s="156"/>
    </row>
    <row r="4925" spans="37:37">
      <c r="AK4925" s="156"/>
    </row>
    <row r="4926" spans="37:37">
      <c r="AK4926" s="156"/>
    </row>
    <row r="4927" spans="37:37">
      <c r="AK4927" s="156"/>
    </row>
    <row r="4928" spans="37:37">
      <c r="AK4928" s="156"/>
    </row>
    <row r="4929" spans="37:37">
      <c r="AK4929" s="156"/>
    </row>
    <row r="4930" spans="37:37">
      <c r="AK4930" s="156"/>
    </row>
    <row r="4931" spans="37:37">
      <c r="AK4931" s="156"/>
    </row>
    <row r="4932" spans="37:37">
      <c r="AK4932" s="156"/>
    </row>
    <row r="4933" spans="37:37">
      <c r="AK4933" s="156"/>
    </row>
    <row r="4934" spans="37:37">
      <c r="AK4934" s="156"/>
    </row>
    <row r="4935" spans="37:37">
      <c r="AK4935" s="156"/>
    </row>
    <row r="4936" spans="37:37">
      <c r="AK4936" s="156"/>
    </row>
    <row r="4937" spans="37:37">
      <c r="AK4937" s="156"/>
    </row>
    <row r="4938" spans="37:37">
      <c r="AK4938" s="156"/>
    </row>
    <row r="4939" spans="37:37">
      <c r="AK4939" s="156"/>
    </row>
    <row r="4940" spans="37:37">
      <c r="AK4940" s="156"/>
    </row>
    <row r="4941" spans="37:37">
      <c r="AK4941" s="156"/>
    </row>
    <row r="4942" spans="37:37">
      <c r="AK4942" s="156"/>
    </row>
    <row r="4943" spans="37:37">
      <c r="AK4943" s="156"/>
    </row>
    <row r="4944" spans="37:37">
      <c r="AK4944" s="156"/>
    </row>
    <row r="4945" spans="37:37">
      <c r="AK4945" s="156"/>
    </row>
    <row r="4946" spans="37:37">
      <c r="AK4946" s="156"/>
    </row>
    <row r="4947" spans="37:37">
      <c r="AK4947" s="156"/>
    </row>
    <row r="4948" spans="37:37">
      <c r="AK4948" s="156"/>
    </row>
    <row r="4949" spans="37:37">
      <c r="AK4949" s="156"/>
    </row>
    <row r="4950" spans="37:37">
      <c r="AK4950" s="156"/>
    </row>
    <row r="4951" spans="37:37">
      <c r="AK4951" s="156"/>
    </row>
    <row r="4952" spans="37:37">
      <c r="AK4952" s="156"/>
    </row>
    <row r="4953" spans="37:37">
      <c r="AK4953" s="156"/>
    </row>
    <row r="4954" spans="37:37">
      <c r="AK4954" s="156"/>
    </row>
    <row r="4955" spans="37:37">
      <c r="AK4955" s="156"/>
    </row>
    <row r="4956" spans="37:37">
      <c r="AK4956" s="156"/>
    </row>
    <row r="4957" spans="37:37">
      <c r="AK4957" s="156"/>
    </row>
    <row r="4958" spans="37:37">
      <c r="AK4958" s="156"/>
    </row>
    <row r="4959" spans="37:37">
      <c r="AK4959" s="156"/>
    </row>
    <row r="4960" spans="37:37">
      <c r="AK4960" s="156"/>
    </row>
    <row r="4961" spans="37:37">
      <c r="AK4961" s="156"/>
    </row>
    <row r="4962" spans="37:37">
      <c r="AK4962" s="156"/>
    </row>
    <row r="4963" spans="37:37">
      <c r="AK4963" s="156"/>
    </row>
    <row r="4964" spans="37:37">
      <c r="AK4964" s="156"/>
    </row>
    <row r="4965" spans="37:37">
      <c r="AK4965" s="156"/>
    </row>
    <row r="4966" spans="37:37">
      <c r="AK4966" s="156"/>
    </row>
    <row r="4967" spans="37:37">
      <c r="AK4967" s="156"/>
    </row>
    <row r="4968" spans="37:37">
      <c r="AK4968" s="156"/>
    </row>
    <row r="4969" spans="37:37">
      <c r="AK4969" s="156"/>
    </row>
    <row r="4970" spans="37:37">
      <c r="AK4970" s="156"/>
    </row>
    <row r="4971" spans="37:37">
      <c r="AK4971" s="156"/>
    </row>
    <row r="4972" spans="37:37">
      <c r="AK4972" s="156"/>
    </row>
    <row r="4973" spans="37:37">
      <c r="AK4973" s="156"/>
    </row>
    <row r="4974" spans="37:37">
      <c r="AK4974" s="156"/>
    </row>
    <row r="4975" spans="37:37">
      <c r="AK4975" s="156"/>
    </row>
    <row r="4976" spans="37:37">
      <c r="AK4976" s="156"/>
    </row>
    <row r="4977" spans="37:37">
      <c r="AK4977" s="156"/>
    </row>
    <row r="4978" spans="37:37">
      <c r="AK4978" s="156"/>
    </row>
    <row r="4979" spans="37:37">
      <c r="AK4979" s="156"/>
    </row>
    <row r="4980" spans="37:37">
      <c r="AK4980" s="156"/>
    </row>
    <row r="4981" spans="37:37">
      <c r="AK4981" s="156"/>
    </row>
    <row r="4982" spans="37:37">
      <c r="AK4982" s="156"/>
    </row>
    <row r="4983" spans="37:37">
      <c r="AK4983" s="156"/>
    </row>
    <row r="4984" spans="37:37">
      <c r="AK4984" s="156"/>
    </row>
    <row r="4985" spans="37:37">
      <c r="AK4985" s="156"/>
    </row>
    <row r="4986" spans="37:37">
      <c r="AK4986" s="156"/>
    </row>
    <row r="4987" spans="37:37">
      <c r="AK4987" s="156"/>
    </row>
    <row r="4988" spans="37:37">
      <c r="AK4988" s="156"/>
    </row>
    <row r="4989" spans="37:37">
      <c r="AK4989" s="156"/>
    </row>
    <row r="4990" spans="37:37">
      <c r="AK4990" s="156"/>
    </row>
    <row r="4991" spans="37:37">
      <c r="AK4991" s="156"/>
    </row>
    <row r="4992" spans="37:37">
      <c r="AK4992" s="156"/>
    </row>
    <row r="4993" spans="37:37">
      <c r="AK4993" s="156"/>
    </row>
    <row r="4994" spans="37:37">
      <c r="AK4994" s="156"/>
    </row>
    <row r="4995" spans="37:37">
      <c r="AK4995" s="156"/>
    </row>
    <row r="4996" spans="37:37">
      <c r="AK4996" s="156"/>
    </row>
    <row r="4997" spans="37:37">
      <c r="AK4997" s="156"/>
    </row>
    <row r="4998" spans="37:37">
      <c r="AK4998" s="156"/>
    </row>
    <row r="4999" spans="37:37">
      <c r="AK4999" s="156"/>
    </row>
    <row r="5000" spans="37:37">
      <c r="AK5000" s="156"/>
    </row>
    <row r="5001" spans="37:37">
      <c r="AK5001" s="156"/>
    </row>
    <row r="5002" spans="37:37">
      <c r="AK5002" s="156"/>
    </row>
    <row r="5003" spans="37:37">
      <c r="AK5003" s="156"/>
    </row>
    <row r="5004" spans="37:37">
      <c r="AK5004" s="156"/>
    </row>
    <row r="5005" spans="37:37">
      <c r="AK5005" s="156"/>
    </row>
    <row r="5006" spans="37:37">
      <c r="AK5006" s="156"/>
    </row>
    <row r="5007" spans="37:37">
      <c r="AK5007" s="156"/>
    </row>
    <row r="5008" spans="37:37">
      <c r="AK5008" s="156"/>
    </row>
    <row r="5009" spans="37:37">
      <c r="AK5009" s="156"/>
    </row>
    <row r="5010" spans="37:37">
      <c r="AK5010" s="156"/>
    </row>
    <row r="5011" spans="37:37">
      <c r="AK5011" s="156"/>
    </row>
    <row r="5012" spans="37:37">
      <c r="AK5012" s="156"/>
    </row>
    <row r="5013" spans="37:37">
      <c r="AK5013" s="156"/>
    </row>
    <row r="5014" spans="37:37">
      <c r="AK5014" s="156"/>
    </row>
    <row r="5015" spans="37:37">
      <c r="AK5015" s="156"/>
    </row>
    <row r="5016" spans="37:37">
      <c r="AK5016" s="156"/>
    </row>
    <row r="5017" spans="37:37">
      <c r="AK5017" s="156"/>
    </row>
    <row r="5018" spans="37:37">
      <c r="AK5018" s="156"/>
    </row>
    <row r="5019" spans="37:37">
      <c r="AK5019" s="156"/>
    </row>
    <row r="5020" spans="37:37">
      <c r="AK5020" s="156"/>
    </row>
    <row r="5021" spans="37:37">
      <c r="AK5021" s="156"/>
    </row>
    <row r="5022" spans="37:37">
      <c r="AK5022" s="156"/>
    </row>
    <row r="5023" spans="37:37">
      <c r="AK5023" s="156"/>
    </row>
    <row r="5024" spans="37:37">
      <c r="AK5024" s="156"/>
    </row>
    <row r="5025" spans="37:37">
      <c r="AK5025" s="156"/>
    </row>
    <row r="5026" spans="37:37">
      <c r="AK5026" s="156"/>
    </row>
    <row r="5027" spans="37:37">
      <c r="AK5027" s="156"/>
    </row>
    <row r="5028" spans="37:37">
      <c r="AK5028" s="156"/>
    </row>
    <row r="5029" spans="37:37">
      <c r="AK5029" s="156"/>
    </row>
    <row r="5030" spans="37:37">
      <c r="AK5030" s="156"/>
    </row>
    <row r="5031" spans="37:37">
      <c r="AK5031" s="156"/>
    </row>
    <row r="5032" spans="37:37">
      <c r="AK5032" s="156"/>
    </row>
    <row r="5033" spans="37:37">
      <c r="AK5033" s="156"/>
    </row>
    <row r="5034" spans="37:37">
      <c r="AK5034" s="156"/>
    </row>
    <row r="5035" spans="37:37">
      <c r="AK5035" s="156"/>
    </row>
    <row r="5036" spans="37:37">
      <c r="AK5036" s="156"/>
    </row>
    <row r="5037" spans="37:37">
      <c r="AK5037" s="156"/>
    </row>
    <row r="5038" spans="37:37">
      <c r="AK5038" s="156"/>
    </row>
    <row r="5039" spans="37:37">
      <c r="AK5039" s="156"/>
    </row>
    <row r="5040" spans="37:37">
      <c r="AK5040" s="156"/>
    </row>
    <row r="5041" spans="37:37">
      <c r="AK5041" s="156"/>
    </row>
    <row r="5042" spans="37:37">
      <c r="AK5042" s="156"/>
    </row>
    <row r="5043" spans="37:37">
      <c r="AK5043" s="156"/>
    </row>
    <row r="5044" spans="37:37">
      <c r="AK5044" s="156"/>
    </row>
    <row r="5045" spans="37:37">
      <c r="AK5045" s="156"/>
    </row>
    <row r="5046" spans="37:37">
      <c r="AK5046" s="156"/>
    </row>
    <row r="5047" spans="37:37">
      <c r="AK5047" s="156"/>
    </row>
    <row r="5048" spans="37:37">
      <c r="AK5048" s="156"/>
    </row>
    <row r="5049" spans="37:37">
      <c r="AK5049" s="156"/>
    </row>
    <row r="5050" spans="37:37">
      <c r="AK5050" s="156"/>
    </row>
    <row r="5051" spans="37:37">
      <c r="AK5051" s="156"/>
    </row>
    <row r="5052" spans="37:37">
      <c r="AK5052" s="156"/>
    </row>
    <row r="5053" spans="37:37">
      <c r="AK5053" s="156"/>
    </row>
    <row r="5054" spans="37:37">
      <c r="AK5054" s="156"/>
    </row>
    <row r="5055" spans="37:37">
      <c r="AK5055" s="156"/>
    </row>
    <row r="5056" spans="37:37">
      <c r="AK5056" s="156"/>
    </row>
    <row r="5057" spans="37:37">
      <c r="AK5057" s="156"/>
    </row>
    <row r="5058" spans="37:37">
      <c r="AK5058" s="156"/>
    </row>
    <row r="5059" spans="37:37">
      <c r="AK5059" s="156"/>
    </row>
    <row r="5060" spans="37:37">
      <c r="AK5060" s="156"/>
    </row>
    <row r="5061" spans="37:37">
      <c r="AK5061" s="156"/>
    </row>
    <row r="5062" spans="37:37">
      <c r="AK5062" s="156"/>
    </row>
    <row r="5063" spans="37:37">
      <c r="AK5063" s="156"/>
    </row>
    <row r="5064" spans="37:37">
      <c r="AK5064" s="156"/>
    </row>
    <row r="5065" spans="37:37">
      <c r="AK5065" s="156"/>
    </row>
    <row r="5066" spans="37:37">
      <c r="AK5066" s="156"/>
    </row>
    <row r="5067" spans="37:37">
      <c r="AK5067" s="156"/>
    </row>
    <row r="5068" spans="37:37">
      <c r="AK5068" s="156"/>
    </row>
    <row r="5069" spans="37:37">
      <c r="AK5069" s="156"/>
    </row>
    <row r="5070" spans="37:37">
      <c r="AK5070" s="156"/>
    </row>
    <row r="5071" spans="37:37">
      <c r="AK5071" s="156"/>
    </row>
    <row r="5072" spans="37:37">
      <c r="AK5072" s="156"/>
    </row>
    <row r="5073" spans="37:37">
      <c r="AK5073" s="156"/>
    </row>
    <row r="5074" spans="37:37">
      <c r="AK5074" s="156"/>
    </row>
    <row r="5075" spans="37:37">
      <c r="AK5075" s="156"/>
    </row>
    <row r="5076" spans="37:37">
      <c r="AK5076" s="156"/>
    </row>
    <row r="5077" spans="37:37">
      <c r="AK5077" s="156"/>
    </row>
    <row r="5078" spans="37:37">
      <c r="AK5078" s="156"/>
    </row>
    <row r="5079" spans="37:37">
      <c r="AK5079" s="156"/>
    </row>
    <row r="5080" spans="37:37">
      <c r="AK5080" s="156"/>
    </row>
    <row r="5081" spans="37:37">
      <c r="AK5081" s="156"/>
    </row>
    <row r="5082" spans="37:37">
      <c r="AK5082" s="156"/>
    </row>
    <row r="5083" spans="37:37">
      <c r="AK5083" s="156"/>
    </row>
    <row r="5084" spans="37:37">
      <c r="AK5084" s="156"/>
    </row>
    <row r="5085" spans="37:37">
      <c r="AK5085" s="156"/>
    </row>
    <row r="5086" spans="37:37">
      <c r="AK5086" s="156"/>
    </row>
    <row r="5087" spans="37:37">
      <c r="AK5087" s="156"/>
    </row>
    <row r="5088" spans="37:37">
      <c r="AK5088" s="156"/>
    </row>
    <row r="5089" spans="37:37">
      <c r="AK5089" s="156"/>
    </row>
    <row r="5090" spans="37:37">
      <c r="AK5090" s="156"/>
    </row>
    <row r="5091" spans="37:37">
      <c r="AK5091" s="156"/>
    </row>
    <row r="5092" spans="37:37">
      <c r="AK5092" s="156"/>
    </row>
    <row r="5093" spans="37:37">
      <c r="AK5093" s="156"/>
    </row>
    <row r="5094" spans="37:37">
      <c r="AK5094" s="156"/>
    </row>
    <row r="5095" spans="37:37">
      <c r="AK5095" s="156"/>
    </row>
    <row r="5096" spans="37:37">
      <c r="AK5096" s="156"/>
    </row>
    <row r="5097" spans="37:37">
      <c r="AK5097" s="156"/>
    </row>
    <row r="5098" spans="37:37">
      <c r="AK5098" s="156"/>
    </row>
    <row r="5099" spans="37:37">
      <c r="AK5099" s="156"/>
    </row>
    <row r="5100" spans="37:37">
      <c r="AK5100" s="156"/>
    </row>
    <row r="5101" spans="37:37">
      <c r="AK5101" s="156"/>
    </row>
    <row r="5102" spans="37:37">
      <c r="AK5102" s="156"/>
    </row>
    <row r="5103" spans="37:37">
      <c r="AK5103" s="156"/>
    </row>
    <row r="5104" spans="37:37">
      <c r="AK5104" s="156"/>
    </row>
    <row r="5105" spans="37:37">
      <c r="AK5105" s="156"/>
    </row>
    <row r="5106" spans="37:37">
      <c r="AK5106" s="156"/>
    </row>
    <row r="5107" spans="37:37">
      <c r="AK5107" s="156"/>
    </row>
    <row r="5108" spans="37:37">
      <c r="AK5108" s="156"/>
    </row>
    <row r="5109" spans="37:37">
      <c r="AK5109" s="156"/>
    </row>
    <row r="5110" spans="37:37">
      <c r="AK5110" s="156"/>
    </row>
    <row r="5111" spans="37:37">
      <c r="AK5111" s="156"/>
    </row>
    <row r="5112" spans="37:37">
      <c r="AK5112" s="156"/>
    </row>
    <row r="5113" spans="37:37">
      <c r="AK5113" s="156"/>
    </row>
    <row r="5114" spans="37:37">
      <c r="AK5114" s="156"/>
    </row>
    <row r="5115" spans="37:37">
      <c r="AK5115" s="156"/>
    </row>
    <row r="5116" spans="37:37">
      <c r="AK5116" s="156"/>
    </row>
    <row r="5117" spans="37:37">
      <c r="AK5117" s="156"/>
    </row>
    <row r="5118" spans="37:37">
      <c r="AK5118" s="156"/>
    </row>
    <row r="5119" spans="37:37">
      <c r="AK5119" s="156"/>
    </row>
    <row r="5120" spans="37:37">
      <c r="AK5120" s="156"/>
    </row>
    <row r="5121" spans="37:37">
      <c r="AK5121" s="156"/>
    </row>
    <row r="5122" spans="37:37">
      <c r="AK5122" s="156"/>
    </row>
    <row r="5123" spans="37:37">
      <c r="AK5123" s="156"/>
    </row>
    <row r="5124" spans="37:37">
      <c r="AK5124" s="156"/>
    </row>
    <row r="5125" spans="37:37">
      <c r="AK5125" s="156"/>
    </row>
    <row r="5126" spans="37:37">
      <c r="AK5126" s="156"/>
    </row>
    <row r="5127" spans="37:37">
      <c r="AK5127" s="156"/>
    </row>
    <row r="5128" spans="37:37">
      <c r="AK5128" s="156"/>
    </row>
    <row r="5129" spans="37:37">
      <c r="AK5129" s="156"/>
    </row>
    <row r="5130" spans="37:37">
      <c r="AK5130" s="156"/>
    </row>
    <row r="5131" spans="37:37">
      <c r="AK5131" s="156"/>
    </row>
    <row r="5132" spans="37:37">
      <c r="AK5132" s="156"/>
    </row>
    <row r="5133" spans="37:37">
      <c r="AK5133" s="156"/>
    </row>
    <row r="5134" spans="37:37">
      <c r="AK5134" s="156"/>
    </row>
    <row r="5135" spans="37:37">
      <c r="AK5135" s="156"/>
    </row>
    <row r="5136" spans="37:37">
      <c r="AK5136" s="156"/>
    </row>
    <row r="5137" spans="37:37">
      <c r="AK5137" s="156"/>
    </row>
    <row r="5138" spans="37:37">
      <c r="AK5138" s="156"/>
    </row>
    <row r="5139" spans="37:37">
      <c r="AK5139" s="156"/>
    </row>
    <row r="5140" spans="37:37">
      <c r="AK5140" s="156"/>
    </row>
    <row r="5141" spans="37:37">
      <c r="AK5141" s="156"/>
    </row>
    <row r="5142" spans="37:37">
      <c r="AK5142" s="156"/>
    </row>
    <row r="5143" spans="37:37">
      <c r="AK5143" s="156"/>
    </row>
    <row r="5144" spans="37:37">
      <c r="AK5144" s="156"/>
    </row>
    <row r="5145" spans="37:37">
      <c r="AK5145" s="156"/>
    </row>
    <row r="5146" spans="37:37">
      <c r="AK5146" s="156"/>
    </row>
    <row r="5147" spans="37:37">
      <c r="AK5147" s="156"/>
    </row>
    <row r="5148" spans="37:37">
      <c r="AK5148" s="156"/>
    </row>
    <row r="5149" spans="37:37">
      <c r="AK5149" s="156"/>
    </row>
    <row r="5150" spans="37:37">
      <c r="AK5150" s="156"/>
    </row>
    <row r="5151" spans="37:37">
      <c r="AK5151" s="156"/>
    </row>
    <row r="5152" spans="37:37">
      <c r="AK5152" s="156"/>
    </row>
    <row r="5153" spans="37:37">
      <c r="AK5153" s="156"/>
    </row>
    <row r="5154" spans="37:37">
      <c r="AK5154" s="156"/>
    </row>
    <row r="5155" spans="37:37">
      <c r="AK5155" s="156"/>
    </row>
    <row r="5156" spans="37:37">
      <c r="AK5156" s="156"/>
    </row>
    <row r="5157" spans="37:37">
      <c r="AK5157" s="156"/>
    </row>
    <row r="5158" spans="37:37">
      <c r="AK5158" s="156"/>
    </row>
    <row r="5159" spans="37:37">
      <c r="AK5159" s="156"/>
    </row>
    <row r="5160" spans="37:37">
      <c r="AK5160" s="156"/>
    </row>
    <row r="5161" spans="37:37">
      <c r="AK5161" s="156"/>
    </row>
    <row r="5162" spans="37:37">
      <c r="AK5162" s="156"/>
    </row>
    <row r="5163" spans="37:37">
      <c r="AK5163" s="156"/>
    </row>
    <row r="5164" spans="37:37">
      <c r="AK5164" s="156"/>
    </row>
    <row r="5165" spans="37:37">
      <c r="AK5165" s="156"/>
    </row>
    <row r="5166" spans="37:37">
      <c r="AK5166" s="156"/>
    </row>
    <row r="5167" spans="37:37">
      <c r="AK5167" s="156"/>
    </row>
    <row r="5168" spans="37:37">
      <c r="AK5168" s="156"/>
    </row>
    <row r="5169" spans="37:37">
      <c r="AK5169" s="156"/>
    </row>
    <row r="5170" spans="37:37">
      <c r="AK5170" s="156"/>
    </row>
    <row r="5171" spans="37:37">
      <c r="AK5171" s="156"/>
    </row>
    <row r="5172" spans="37:37">
      <c r="AK5172" s="156"/>
    </row>
    <row r="5173" spans="37:37">
      <c r="AK5173" s="156"/>
    </row>
    <row r="5174" spans="37:37">
      <c r="AK5174" s="156"/>
    </row>
    <row r="5175" spans="37:37">
      <c r="AK5175" s="156"/>
    </row>
    <row r="5176" spans="37:37">
      <c r="AK5176" s="156"/>
    </row>
    <row r="5177" spans="37:37">
      <c r="AK5177" s="156"/>
    </row>
    <row r="5178" spans="37:37">
      <c r="AK5178" s="156"/>
    </row>
    <row r="5179" spans="37:37">
      <c r="AK5179" s="156"/>
    </row>
    <row r="5180" spans="37:37">
      <c r="AK5180" s="156"/>
    </row>
    <row r="5181" spans="37:37">
      <c r="AK5181" s="156"/>
    </row>
    <row r="5182" spans="37:37">
      <c r="AK5182" s="156"/>
    </row>
    <row r="5183" spans="37:37">
      <c r="AK5183" s="156"/>
    </row>
    <row r="5184" spans="37:37">
      <c r="AK5184" s="156"/>
    </row>
    <row r="5185" spans="37:37">
      <c r="AK5185" s="156"/>
    </row>
    <row r="5186" spans="37:37">
      <c r="AK5186" s="156"/>
    </row>
    <row r="5187" spans="37:37">
      <c r="AK5187" s="156"/>
    </row>
    <row r="5188" spans="37:37">
      <c r="AK5188" s="156"/>
    </row>
    <row r="5189" spans="37:37">
      <c r="AK5189" s="156"/>
    </row>
    <row r="5190" spans="37:37">
      <c r="AK5190" s="156"/>
    </row>
    <row r="5191" spans="37:37">
      <c r="AK5191" s="156"/>
    </row>
    <row r="5192" spans="37:37">
      <c r="AK5192" s="156"/>
    </row>
    <row r="5193" spans="37:37">
      <c r="AK5193" s="156"/>
    </row>
    <row r="5194" spans="37:37">
      <c r="AK5194" s="156"/>
    </row>
    <row r="5195" spans="37:37">
      <c r="AK5195" s="156"/>
    </row>
    <row r="5196" spans="37:37">
      <c r="AK5196" s="156"/>
    </row>
    <row r="5197" spans="37:37">
      <c r="AK5197" s="156"/>
    </row>
    <row r="5198" spans="37:37">
      <c r="AK5198" s="156"/>
    </row>
    <row r="5199" spans="37:37">
      <c r="AK5199" s="156"/>
    </row>
    <row r="5200" spans="37:37">
      <c r="AK5200" s="156"/>
    </row>
    <row r="5201" spans="37:37">
      <c r="AK5201" s="156"/>
    </row>
    <row r="5202" spans="37:37">
      <c r="AK5202" s="156"/>
    </row>
    <row r="5203" spans="37:37">
      <c r="AK5203" s="156"/>
    </row>
    <row r="5204" spans="37:37">
      <c r="AK5204" s="156"/>
    </row>
    <row r="5205" spans="37:37">
      <c r="AK5205" s="156"/>
    </row>
    <row r="5206" spans="37:37">
      <c r="AK5206" s="156"/>
    </row>
    <row r="5207" spans="37:37">
      <c r="AK5207" s="156"/>
    </row>
    <row r="5208" spans="37:37">
      <c r="AK5208" s="156"/>
    </row>
    <row r="5209" spans="37:37">
      <c r="AK5209" s="156"/>
    </row>
    <row r="5210" spans="37:37">
      <c r="AK5210" s="156"/>
    </row>
    <row r="5211" spans="37:37">
      <c r="AK5211" s="156"/>
    </row>
    <row r="5212" spans="37:37">
      <c r="AK5212" s="156"/>
    </row>
    <row r="5213" spans="37:37">
      <c r="AK5213" s="156"/>
    </row>
    <row r="5214" spans="37:37">
      <c r="AK5214" s="156"/>
    </row>
    <row r="5215" spans="37:37">
      <c r="AK5215" s="156"/>
    </row>
    <row r="5216" spans="37:37">
      <c r="AK5216" s="156"/>
    </row>
    <row r="5217" spans="37:37">
      <c r="AK5217" s="156"/>
    </row>
    <row r="5218" spans="37:37">
      <c r="AK5218" s="156"/>
    </row>
    <row r="5219" spans="37:37">
      <c r="AK5219" s="156"/>
    </row>
    <row r="5220" spans="37:37">
      <c r="AK5220" s="156"/>
    </row>
    <row r="5221" spans="37:37">
      <c r="AK5221" s="156"/>
    </row>
    <row r="5222" spans="37:37">
      <c r="AK5222" s="156"/>
    </row>
    <row r="5223" spans="37:37">
      <c r="AK5223" s="156"/>
    </row>
    <row r="5224" spans="37:37">
      <c r="AK5224" s="156"/>
    </row>
    <row r="5225" spans="37:37">
      <c r="AK5225" s="156"/>
    </row>
    <row r="5226" spans="37:37">
      <c r="AK5226" s="156"/>
    </row>
    <row r="5227" spans="37:37">
      <c r="AK5227" s="156"/>
    </row>
    <row r="5228" spans="37:37">
      <c r="AK5228" s="156"/>
    </row>
    <row r="5229" spans="37:37">
      <c r="AK5229" s="156"/>
    </row>
    <row r="5230" spans="37:37">
      <c r="AK5230" s="156"/>
    </row>
    <row r="5231" spans="37:37">
      <c r="AK5231" s="156"/>
    </row>
    <row r="5232" spans="37:37">
      <c r="AK5232" s="156"/>
    </row>
    <row r="5233" spans="37:37">
      <c r="AK5233" s="156"/>
    </row>
    <row r="5234" spans="37:37">
      <c r="AK5234" s="156"/>
    </row>
    <row r="5235" spans="37:37">
      <c r="AK5235" s="156"/>
    </row>
    <row r="5236" spans="37:37">
      <c r="AK5236" s="156"/>
    </row>
    <row r="5237" spans="37:37">
      <c r="AK5237" s="156"/>
    </row>
    <row r="5238" spans="37:37">
      <c r="AK5238" s="156"/>
    </row>
    <row r="5239" spans="37:37">
      <c r="AK5239" s="156"/>
    </row>
    <row r="5240" spans="37:37">
      <c r="AK5240" s="156"/>
    </row>
    <row r="5241" spans="37:37">
      <c r="AK5241" s="156"/>
    </row>
    <row r="5242" spans="37:37">
      <c r="AK5242" s="156"/>
    </row>
    <row r="5243" spans="37:37">
      <c r="AK5243" s="156"/>
    </row>
    <row r="5244" spans="37:37">
      <c r="AK5244" s="156"/>
    </row>
    <row r="5245" spans="37:37">
      <c r="AK5245" s="156"/>
    </row>
    <row r="5246" spans="37:37">
      <c r="AK5246" s="156"/>
    </row>
    <row r="5247" spans="37:37">
      <c r="AK5247" s="156"/>
    </row>
    <row r="5248" spans="37:37">
      <c r="AK5248" s="156"/>
    </row>
    <row r="5249" spans="37:37">
      <c r="AK5249" s="156"/>
    </row>
    <row r="5250" spans="37:37">
      <c r="AK5250" s="156"/>
    </row>
    <row r="5251" spans="37:37">
      <c r="AK5251" s="156"/>
    </row>
    <row r="5252" spans="37:37">
      <c r="AK5252" s="156"/>
    </row>
    <row r="5253" spans="37:37">
      <c r="AK5253" s="156"/>
    </row>
    <row r="5254" spans="37:37">
      <c r="AK5254" s="156"/>
    </row>
    <row r="5255" spans="37:37">
      <c r="AK5255" s="156"/>
    </row>
    <row r="5256" spans="37:37">
      <c r="AK5256" s="156"/>
    </row>
    <row r="5257" spans="37:37">
      <c r="AK5257" s="156"/>
    </row>
    <row r="5258" spans="37:37">
      <c r="AK5258" s="156"/>
    </row>
    <row r="5259" spans="37:37">
      <c r="AK5259" s="156"/>
    </row>
    <row r="5260" spans="37:37">
      <c r="AK5260" s="156"/>
    </row>
    <row r="5261" spans="37:37">
      <c r="AK5261" s="156"/>
    </row>
    <row r="5262" spans="37:37">
      <c r="AK5262" s="156"/>
    </row>
    <row r="5263" spans="37:37">
      <c r="AK5263" s="156"/>
    </row>
    <row r="5264" spans="37:37">
      <c r="AK5264" s="156"/>
    </row>
    <row r="5265" spans="37:37">
      <c r="AK5265" s="156"/>
    </row>
    <row r="5266" spans="37:37">
      <c r="AK5266" s="156"/>
    </row>
    <row r="5267" spans="37:37">
      <c r="AK5267" s="156"/>
    </row>
    <row r="5268" spans="37:37">
      <c r="AK5268" s="156"/>
    </row>
    <row r="5269" spans="37:37">
      <c r="AK5269" s="156"/>
    </row>
    <row r="5270" spans="37:37">
      <c r="AK5270" s="156"/>
    </row>
    <row r="5271" spans="37:37">
      <c r="AK5271" s="156"/>
    </row>
    <row r="5272" spans="37:37">
      <c r="AK5272" s="156"/>
    </row>
    <row r="5273" spans="37:37">
      <c r="AK5273" s="156"/>
    </row>
    <row r="5274" spans="37:37">
      <c r="AK5274" s="156"/>
    </row>
    <row r="5275" spans="37:37">
      <c r="AK5275" s="156"/>
    </row>
    <row r="5276" spans="37:37">
      <c r="AK5276" s="156"/>
    </row>
    <row r="5277" spans="37:37">
      <c r="AK5277" s="156"/>
    </row>
    <row r="5278" spans="37:37">
      <c r="AK5278" s="156"/>
    </row>
    <row r="5279" spans="37:37">
      <c r="AK5279" s="156"/>
    </row>
    <row r="5280" spans="37:37">
      <c r="AK5280" s="156"/>
    </row>
    <row r="5281" spans="37:37">
      <c r="AK5281" s="156"/>
    </row>
    <row r="5282" spans="37:37">
      <c r="AK5282" s="156"/>
    </row>
    <row r="5283" spans="37:37">
      <c r="AK5283" s="156"/>
    </row>
    <row r="5284" spans="37:37">
      <c r="AK5284" s="156"/>
    </row>
    <row r="5285" spans="37:37">
      <c r="AK5285" s="156"/>
    </row>
    <row r="5286" spans="37:37">
      <c r="AK5286" s="156"/>
    </row>
    <row r="5287" spans="37:37">
      <c r="AK5287" s="156"/>
    </row>
    <row r="5288" spans="37:37">
      <c r="AK5288" s="156"/>
    </row>
    <row r="5289" spans="37:37">
      <c r="AK5289" s="156"/>
    </row>
    <row r="5290" spans="37:37">
      <c r="AK5290" s="156"/>
    </row>
    <row r="5291" spans="37:37">
      <c r="AK5291" s="156"/>
    </row>
    <row r="5292" spans="37:37">
      <c r="AK5292" s="156"/>
    </row>
    <row r="5293" spans="37:37">
      <c r="AK5293" s="156"/>
    </row>
    <row r="5294" spans="37:37">
      <c r="AK5294" s="156"/>
    </row>
    <row r="5295" spans="37:37">
      <c r="AK5295" s="156"/>
    </row>
    <row r="5296" spans="37:37">
      <c r="AK5296" s="156"/>
    </row>
    <row r="5297" spans="37:37">
      <c r="AK5297" s="156"/>
    </row>
    <row r="5298" spans="37:37">
      <c r="AK5298" s="156"/>
    </row>
    <row r="5299" spans="37:37">
      <c r="AK5299" s="156"/>
    </row>
    <row r="5300" spans="37:37">
      <c r="AK5300" s="156"/>
    </row>
    <row r="5301" spans="37:37">
      <c r="AK5301" s="156"/>
    </row>
    <row r="5302" spans="37:37">
      <c r="AK5302" s="156"/>
    </row>
    <row r="5303" spans="37:37">
      <c r="AK5303" s="156"/>
    </row>
    <row r="5304" spans="37:37">
      <c r="AK5304" s="156"/>
    </row>
    <row r="5305" spans="37:37">
      <c r="AK5305" s="156"/>
    </row>
    <row r="5306" spans="37:37">
      <c r="AK5306" s="156"/>
    </row>
    <row r="5307" spans="37:37">
      <c r="AK5307" s="156"/>
    </row>
    <row r="5308" spans="37:37">
      <c r="AK5308" s="156"/>
    </row>
    <row r="5309" spans="37:37">
      <c r="AK5309" s="156"/>
    </row>
    <row r="5310" spans="37:37">
      <c r="AK5310" s="156"/>
    </row>
    <row r="5311" spans="37:37">
      <c r="AK5311" s="156"/>
    </row>
    <row r="5312" spans="37:37">
      <c r="AK5312" s="156"/>
    </row>
    <row r="5313" spans="37:37">
      <c r="AK5313" s="156"/>
    </row>
    <row r="5314" spans="37:37">
      <c r="AK5314" s="156"/>
    </row>
    <row r="5315" spans="37:37">
      <c r="AK5315" s="156"/>
    </row>
    <row r="5316" spans="37:37">
      <c r="AK5316" s="156"/>
    </row>
    <row r="5317" spans="37:37">
      <c r="AK5317" s="156"/>
    </row>
    <row r="5318" spans="37:37">
      <c r="AK5318" s="156"/>
    </row>
    <row r="5319" spans="37:37">
      <c r="AK5319" s="156"/>
    </row>
    <row r="5320" spans="37:37">
      <c r="AK5320" s="156"/>
    </row>
    <row r="5321" spans="37:37">
      <c r="AK5321" s="156"/>
    </row>
    <row r="5322" spans="37:37">
      <c r="AK5322" s="156"/>
    </row>
    <row r="5323" spans="37:37">
      <c r="AK5323" s="156"/>
    </row>
    <row r="5324" spans="37:37">
      <c r="AK5324" s="156"/>
    </row>
    <row r="5325" spans="37:37">
      <c r="AK5325" s="156"/>
    </row>
    <row r="5326" spans="37:37">
      <c r="AK5326" s="156"/>
    </row>
    <row r="5327" spans="37:37">
      <c r="AK5327" s="156"/>
    </row>
    <row r="5328" spans="37:37">
      <c r="AK5328" s="156"/>
    </row>
    <row r="5329" spans="37:37">
      <c r="AK5329" s="156"/>
    </row>
    <row r="5330" spans="37:37">
      <c r="AK5330" s="156"/>
    </row>
    <row r="5331" spans="37:37">
      <c r="AK5331" s="156"/>
    </row>
    <row r="5332" spans="37:37">
      <c r="AK5332" s="156"/>
    </row>
    <row r="5333" spans="37:37">
      <c r="AK5333" s="156"/>
    </row>
    <row r="5334" spans="37:37">
      <c r="AK5334" s="156"/>
    </row>
    <row r="5335" spans="37:37">
      <c r="AK5335" s="156"/>
    </row>
    <row r="5336" spans="37:37">
      <c r="AK5336" s="156"/>
    </row>
    <row r="5337" spans="37:37">
      <c r="AK5337" s="156"/>
    </row>
    <row r="5338" spans="37:37">
      <c r="AK5338" s="156"/>
    </row>
    <row r="5339" spans="37:37">
      <c r="AK5339" s="156"/>
    </row>
    <row r="5340" spans="37:37">
      <c r="AK5340" s="156"/>
    </row>
    <row r="5341" spans="37:37">
      <c r="AK5341" s="156"/>
    </row>
    <row r="5342" spans="37:37">
      <c r="AK5342" s="156"/>
    </row>
    <row r="5343" spans="37:37">
      <c r="AK5343" s="156"/>
    </row>
    <row r="5344" spans="37:37">
      <c r="AK5344" s="156"/>
    </row>
    <row r="5345" spans="37:37">
      <c r="AK5345" s="156"/>
    </row>
    <row r="5346" spans="37:37">
      <c r="AK5346" s="156"/>
    </row>
    <row r="5347" spans="37:37">
      <c r="AK5347" s="156"/>
    </row>
    <row r="5348" spans="37:37">
      <c r="AK5348" s="156"/>
    </row>
    <row r="5349" spans="37:37">
      <c r="AK5349" s="156"/>
    </row>
    <row r="5350" spans="37:37">
      <c r="AK5350" s="156"/>
    </row>
    <row r="5351" spans="37:37">
      <c r="AK5351" s="156"/>
    </row>
    <row r="5352" spans="37:37">
      <c r="AK5352" s="156"/>
    </row>
    <row r="5353" spans="37:37">
      <c r="AK5353" s="156"/>
    </row>
    <row r="5354" spans="37:37">
      <c r="AK5354" s="156"/>
    </row>
    <row r="5355" spans="37:37">
      <c r="AK5355" s="156"/>
    </row>
    <row r="5356" spans="37:37">
      <c r="AK5356" s="156"/>
    </row>
    <row r="5357" spans="37:37">
      <c r="AK5357" s="156"/>
    </row>
    <row r="5358" spans="37:37">
      <c r="AK5358" s="156"/>
    </row>
    <row r="5359" spans="37:37">
      <c r="AK5359" s="156"/>
    </row>
    <row r="5360" spans="37:37">
      <c r="AK5360" s="156"/>
    </row>
    <row r="5361" spans="37:37">
      <c r="AK5361" s="156"/>
    </row>
    <row r="5362" spans="37:37">
      <c r="AK5362" s="156"/>
    </row>
    <row r="5363" spans="37:37">
      <c r="AK5363" s="156"/>
    </row>
    <row r="5364" spans="37:37">
      <c r="AK5364" s="156"/>
    </row>
    <row r="5365" spans="37:37">
      <c r="AK5365" s="156"/>
    </row>
    <row r="5366" spans="37:37">
      <c r="AK5366" s="156"/>
    </row>
    <row r="5367" spans="37:37">
      <c r="AK5367" s="156"/>
    </row>
    <row r="5368" spans="37:37">
      <c r="AK5368" s="156"/>
    </row>
    <row r="5369" spans="37:37">
      <c r="AK5369" s="156"/>
    </row>
    <row r="5370" spans="37:37">
      <c r="AK5370" s="156"/>
    </row>
    <row r="5371" spans="37:37">
      <c r="AK5371" s="156"/>
    </row>
    <row r="5372" spans="37:37">
      <c r="AK5372" s="156"/>
    </row>
    <row r="5373" spans="37:37">
      <c r="AK5373" s="156"/>
    </row>
    <row r="5374" spans="37:37">
      <c r="AK5374" s="156"/>
    </row>
    <row r="5375" spans="37:37">
      <c r="AK5375" s="156"/>
    </row>
    <row r="5376" spans="37:37">
      <c r="AK5376" s="156"/>
    </row>
    <row r="5377" spans="37:37">
      <c r="AK5377" s="156"/>
    </row>
    <row r="5378" spans="37:37">
      <c r="AK5378" s="156"/>
    </row>
    <row r="5379" spans="37:37">
      <c r="AK5379" s="156"/>
    </row>
    <row r="5380" spans="37:37">
      <c r="AK5380" s="156"/>
    </row>
    <row r="5381" spans="37:37">
      <c r="AK5381" s="156"/>
    </row>
    <row r="5382" spans="37:37">
      <c r="AK5382" s="156"/>
    </row>
    <row r="5383" spans="37:37">
      <c r="AK5383" s="156"/>
    </row>
    <row r="5384" spans="37:37">
      <c r="AK5384" s="156"/>
    </row>
    <row r="5385" spans="37:37">
      <c r="AK5385" s="156"/>
    </row>
    <row r="5386" spans="37:37">
      <c r="AK5386" s="156"/>
    </row>
    <row r="5387" spans="37:37">
      <c r="AK5387" s="156"/>
    </row>
    <row r="5388" spans="37:37">
      <c r="AK5388" s="156"/>
    </row>
    <row r="5389" spans="37:37">
      <c r="AK5389" s="156"/>
    </row>
    <row r="5390" spans="37:37">
      <c r="AK5390" s="156"/>
    </row>
    <row r="5391" spans="37:37">
      <c r="AK5391" s="156"/>
    </row>
    <row r="5392" spans="37:37">
      <c r="AK5392" s="156"/>
    </row>
    <row r="5393" spans="37:37">
      <c r="AK5393" s="156"/>
    </row>
    <row r="5394" spans="37:37">
      <c r="AK5394" s="156"/>
    </row>
    <row r="5395" spans="37:37">
      <c r="AK5395" s="156"/>
    </row>
    <row r="5396" spans="37:37">
      <c r="AK5396" s="156"/>
    </row>
    <row r="5397" spans="37:37">
      <c r="AK5397" s="156"/>
    </row>
    <row r="5398" spans="37:37">
      <c r="AK5398" s="156"/>
    </row>
    <row r="5399" spans="37:37">
      <c r="AK5399" s="156"/>
    </row>
    <row r="5400" spans="37:37">
      <c r="AK5400" s="156"/>
    </row>
    <row r="5401" spans="37:37">
      <c r="AK5401" s="156"/>
    </row>
    <row r="5402" spans="37:37">
      <c r="AK5402" s="156"/>
    </row>
    <row r="5403" spans="37:37">
      <c r="AK5403" s="156"/>
    </row>
    <row r="5404" spans="37:37">
      <c r="AK5404" s="156"/>
    </row>
    <row r="5405" spans="37:37">
      <c r="AK5405" s="156"/>
    </row>
    <row r="5406" spans="37:37">
      <c r="AK5406" s="156"/>
    </row>
    <row r="5407" spans="37:37">
      <c r="AK5407" s="156"/>
    </row>
    <row r="5408" spans="37:37">
      <c r="AK5408" s="156"/>
    </row>
    <row r="5409" spans="37:37">
      <c r="AK5409" s="156"/>
    </row>
    <row r="5410" spans="37:37">
      <c r="AK5410" s="156"/>
    </row>
    <row r="5411" spans="37:37">
      <c r="AK5411" s="156"/>
    </row>
    <row r="5412" spans="37:37">
      <c r="AK5412" s="156"/>
    </row>
    <row r="5413" spans="37:37">
      <c r="AK5413" s="156"/>
    </row>
    <row r="5414" spans="37:37">
      <c r="AK5414" s="156"/>
    </row>
    <row r="5415" spans="37:37">
      <c r="AK5415" s="156"/>
    </row>
    <row r="5416" spans="37:37">
      <c r="AK5416" s="156"/>
    </row>
    <row r="5417" spans="37:37">
      <c r="AK5417" s="156"/>
    </row>
    <row r="5418" spans="37:37">
      <c r="AK5418" s="156"/>
    </row>
    <row r="5419" spans="37:37">
      <c r="AK5419" s="156"/>
    </row>
    <row r="5420" spans="37:37">
      <c r="AK5420" s="156"/>
    </row>
    <row r="5421" spans="37:37">
      <c r="AK5421" s="156"/>
    </row>
    <row r="5422" spans="37:37">
      <c r="AK5422" s="156"/>
    </row>
    <row r="5423" spans="37:37">
      <c r="AK5423" s="156"/>
    </row>
    <row r="5424" spans="37:37">
      <c r="AK5424" s="156"/>
    </row>
    <row r="5425" spans="37:37">
      <c r="AK5425" s="156"/>
    </row>
    <row r="5426" spans="37:37">
      <c r="AK5426" s="156"/>
    </row>
    <row r="5427" spans="37:37">
      <c r="AK5427" s="156"/>
    </row>
    <row r="5428" spans="37:37">
      <c r="AK5428" s="156"/>
    </row>
    <row r="5429" spans="37:37">
      <c r="AK5429" s="156"/>
    </row>
    <row r="5430" spans="37:37">
      <c r="AK5430" s="156"/>
    </row>
    <row r="5431" spans="37:37">
      <c r="AK5431" s="156"/>
    </row>
    <row r="5432" spans="37:37">
      <c r="AK5432" s="156"/>
    </row>
    <row r="5433" spans="37:37">
      <c r="AK5433" s="156"/>
    </row>
    <row r="5434" spans="37:37">
      <c r="AK5434" s="156"/>
    </row>
    <row r="5435" spans="37:37">
      <c r="AK5435" s="156"/>
    </row>
    <row r="5436" spans="37:37">
      <c r="AK5436" s="156"/>
    </row>
    <row r="5437" spans="37:37">
      <c r="AK5437" s="156"/>
    </row>
    <row r="5438" spans="37:37">
      <c r="AK5438" s="156"/>
    </row>
    <row r="5439" spans="37:37">
      <c r="AK5439" s="156"/>
    </row>
    <row r="5440" spans="37:37">
      <c r="AK5440" s="156"/>
    </row>
    <row r="5441" spans="37:37">
      <c r="AK5441" s="156"/>
    </row>
    <row r="5442" spans="37:37">
      <c r="AK5442" s="156"/>
    </row>
    <row r="5443" spans="37:37">
      <c r="AK5443" s="156"/>
    </row>
    <row r="5444" spans="37:37">
      <c r="AK5444" s="156"/>
    </row>
    <row r="5445" spans="37:37">
      <c r="AK5445" s="156"/>
    </row>
    <row r="5446" spans="37:37">
      <c r="AK5446" s="156"/>
    </row>
    <row r="5447" spans="37:37">
      <c r="AK5447" s="156"/>
    </row>
    <row r="5448" spans="37:37">
      <c r="AK5448" s="156"/>
    </row>
    <row r="5449" spans="37:37">
      <c r="AK5449" s="156"/>
    </row>
    <row r="5450" spans="37:37">
      <c r="AK5450" s="156"/>
    </row>
    <row r="5451" spans="37:37">
      <c r="AK5451" s="156"/>
    </row>
    <row r="5452" spans="37:37">
      <c r="AK5452" s="156"/>
    </row>
    <row r="5453" spans="37:37">
      <c r="AK5453" s="156"/>
    </row>
    <row r="5454" spans="37:37">
      <c r="AK5454" s="156"/>
    </row>
    <row r="5455" spans="37:37">
      <c r="AK5455" s="156"/>
    </row>
    <row r="5456" spans="37:37">
      <c r="AK5456" s="156"/>
    </row>
    <row r="5457" spans="37:37">
      <c r="AK5457" s="156"/>
    </row>
    <row r="5458" spans="37:37">
      <c r="AK5458" s="156"/>
    </row>
    <row r="5459" spans="37:37">
      <c r="AK5459" s="156"/>
    </row>
    <row r="5460" spans="37:37">
      <c r="AK5460" s="156"/>
    </row>
    <row r="5461" spans="37:37">
      <c r="AK5461" s="156"/>
    </row>
    <row r="5462" spans="37:37">
      <c r="AK5462" s="156"/>
    </row>
    <row r="5463" spans="37:37">
      <c r="AK5463" s="156"/>
    </row>
    <row r="5464" spans="37:37">
      <c r="AK5464" s="156"/>
    </row>
    <row r="5465" spans="37:37">
      <c r="AK5465" s="156"/>
    </row>
    <row r="5466" spans="37:37">
      <c r="AK5466" s="156"/>
    </row>
    <row r="5467" spans="37:37">
      <c r="AK5467" s="156"/>
    </row>
    <row r="5468" spans="37:37">
      <c r="AK5468" s="156"/>
    </row>
    <row r="5469" spans="37:37">
      <c r="AK5469" s="156"/>
    </row>
    <row r="5470" spans="37:37">
      <c r="AK5470" s="156"/>
    </row>
    <row r="5471" spans="37:37">
      <c r="AK5471" s="156"/>
    </row>
    <row r="5472" spans="37:37">
      <c r="AK5472" s="156"/>
    </row>
    <row r="5473" spans="37:37">
      <c r="AK5473" s="156"/>
    </row>
    <row r="5474" spans="37:37">
      <c r="AK5474" s="156"/>
    </row>
    <row r="5475" spans="37:37">
      <c r="AK5475" s="156"/>
    </row>
    <row r="5476" spans="37:37">
      <c r="AK5476" s="156"/>
    </row>
    <row r="5477" spans="37:37">
      <c r="AK5477" s="156"/>
    </row>
    <row r="5478" spans="37:37">
      <c r="AK5478" s="156"/>
    </row>
    <row r="5479" spans="37:37">
      <c r="AK5479" s="156"/>
    </row>
    <row r="5480" spans="37:37">
      <c r="AK5480" s="156"/>
    </row>
    <row r="5481" spans="37:37">
      <c r="AK5481" s="156"/>
    </row>
    <row r="5482" spans="37:37">
      <c r="AK5482" s="156"/>
    </row>
    <row r="5483" spans="37:37">
      <c r="AK5483" s="156"/>
    </row>
    <row r="5484" spans="37:37">
      <c r="AK5484" s="156"/>
    </row>
    <row r="5485" spans="37:37">
      <c r="AK5485" s="156"/>
    </row>
    <row r="5486" spans="37:37">
      <c r="AK5486" s="156"/>
    </row>
    <row r="5487" spans="37:37">
      <c r="AK5487" s="156"/>
    </row>
    <row r="5488" spans="37:37">
      <c r="AK5488" s="156"/>
    </row>
    <row r="5489" spans="37:37">
      <c r="AK5489" s="156"/>
    </row>
    <row r="5490" spans="37:37">
      <c r="AK5490" s="156"/>
    </row>
    <row r="5491" spans="37:37">
      <c r="AK5491" s="156"/>
    </row>
    <row r="5492" spans="37:37">
      <c r="AK5492" s="156"/>
    </row>
    <row r="5493" spans="37:37">
      <c r="AK5493" s="156"/>
    </row>
    <row r="5494" spans="37:37">
      <c r="AK5494" s="156"/>
    </row>
    <row r="5495" spans="37:37">
      <c r="AK5495" s="156"/>
    </row>
    <row r="5496" spans="37:37">
      <c r="AK5496" s="156"/>
    </row>
    <row r="5497" spans="37:37">
      <c r="AK5497" s="156"/>
    </row>
    <row r="5498" spans="37:37">
      <c r="AK5498" s="156"/>
    </row>
    <row r="5499" spans="37:37">
      <c r="AK5499" s="156"/>
    </row>
    <row r="5500" spans="37:37">
      <c r="AK5500" s="156"/>
    </row>
    <row r="5501" spans="37:37">
      <c r="AK5501" s="156"/>
    </row>
    <row r="5502" spans="37:37">
      <c r="AK5502" s="156"/>
    </row>
    <row r="5503" spans="37:37">
      <c r="AK5503" s="156"/>
    </row>
    <row r="5504" spans="37:37">
      <c r="AK5504" s="156"/>
    </row>
    <row r="5505" spans="37:37">
      <c r="AK5505" s="156"/>
    </row>
    <row r="5506" spans="37:37">
      <c r="AK5506" s="156"/>
    </row>
    <row r="5507" spans="37:37">
      <c r="AK5507" s="156"/>
    </row>
    <row r="5508" spans="37:37">
      <c r="AK5508" s="156"/>
    </row>
    <row r="5509" spans="37:37">
      <c r="AK5509" s="156"/>
    </row>
    <row r="5510" spans="37:37">
      <c r="AK5510" s="156"/>
    </row>
    <row r="5511" spans="37:37">
      <c r="AK5511" s="156"/>
    </row>
    <row r="5512" spans="37:37">
      <c r="AK5512" s="156"/>
    </row>
    <row r="5513" spans="37:37">
      <c r="AK5513" s="156"/>
    </row>
    <row r="5514" spans="37:37">
      <c r="AK5514" s="156"/>
    </row>
    <row r="5515" spans="37:37">
      <c r="AK5515" s="156"/>
    </row>
    <row r="5516" spans="37:37">
      <c r="AK5516" s="156"/>
    </row>
    <row r="5517" spans="37:37">
      <c r="AK5517" s="156"/>
    </row>
    <row r="5518" spans="37:37">
      <c r="AK5518" s="156"/>
    </row>
    <row r="5519" spans="37:37">
      <c r="AK5519" s="156"/>
    </row>
    <row r="5520" spans="37:37">
      <c r="AK5520" s="156"/>
    </row>
    <row r="5521" spans="37:37">
      <c r="AK5521" s="156"/>
    </row>
    <row r="5522" spans="37:37">
      <c r="AK5522" s="156"/>
    </row>
    <row r="5523" spans="37:37">
      <c r="AK5523" s="156"/>
    </row>
    <row r="5524" spans="37:37">
      <c r="AK5524" s="156"/>
    </row>
    <row r="5525" spans="37:37">
      <c r="AK5525" s="156"/>
    </row>
    <row r="5526" spans="37:37">
      <c r="AK5526" s="156"/>
    </row>
    <row r="5527" spans="37:37">
      <c r="AK5527" s="156"/>
    </row>
    <row r="5528" spans="37:37">
      <c r="AK5528" s="156"/>
    </row>
    <row r="5529" spans="37:37">
      <c r="AK5529" s="156"/>
    </row>
    <row r="5530" spans="37:37">
      <c r="AK5530" s="156"/>
    </row>
    <row r="5531" spans="37:37">
      <c r="AK5531" s="156"/>
    </row>
    <row r="5532" spans="37:37">
      <c r="AK5532" s="156"/>
    </row>
    <row r="5533" spans="37:37">
      <c r="AK5533" s="156"/>
    </row>
    <row r="5534" spans="37:37">
      <c r="AK5534" s="156"/>
    </row>
    <row r="5535" spans="37:37">
      <c r="AK5535" s="156"/>
    </row>
    <row r="5536" spans="37:37">
      <c r="AK5536" s="156"/>
    </row>
    <row r="5537" spans="37:37">
      <c r="AK5537" s="156"/>
    </row>
    <row r="5538" spans="37:37">
      <c r="AK5538" s="156"/>
    </row>
    <row r="5539" spans="37:37">
      <c r="AK5539" s="156"/>
    </row>
    <row r="5540" spans="37:37">
      <c r="AK5540" s="156"/>
    </row>
    <row r="5541" spans="37:37">
      <c r="AK5541" s="156"/>
    </row>
    <row r="5542" spans="37:37">
      <c r="AK5542" s="156"/>
    </row>
    <row r="5543" spans="37:37">
      <c r="AK5543" s="156"/>
    </row>
    <row r="5544" spans="37:37">
      <c r="AK5544" s="156"/>
    </row>
    <row r="5545" spans="37:37">
      <c r="AK5545" s="156"/>
    </row>
    <row r="5546" spans="37:37">
      <c r="AK5546" s="156"/>
    </row>
    <row r="5547" spans="37:37">
      <c r="AK5547" s="156"/>
    </row>
    <row r="5548" spans="37:37">
      <c r="AK5548" s="156"/>
    </row>
    <row r="5549" spans="37:37">
      <c r="AK5549" s="156"/>
    </row>
    <row r="5550" spans="37:37">
      <c r="AK5550" s="156"/>
    </row>
    <row r="5551" spans="37:37">
      <c r="AK5551" s="156"/>
    </row>
    <row r="5552" spans="37:37">
      <c r="AK5552" s="156"/>
    </row>
    <row r="5553" spans="37:37">
      <c r="AK5553" s="156"/>
    </row>
    <row r="5554" spans="37:37">
      <c r="AK5554" s="156"/>
    </row>
    <row r="5555" spans="37:37">
      <c r="AK5555" s="156"/>
    </row>
    <row r="5556" spans="37:37">
      <c r="AK5556" s="156"/>
    </row>
    <row r="5557" spans="37:37">
      <c r="AK5557" s="156"/>
    </row>
    <row r="5558" spans="37:37">
      <c r="AK5558" s="156"/>
    </row>
    <row r="5559" spans="37:37">
      <c r="AK5559" s="156"/>
    </row>
    <row r="5560" spans="37:37">
      <c r="AK5560" s="156"/>
    </row>
    <row r="5561" spans="37:37">
      <c r="AK5561" s="156"/>
    </row>
    <row r="5562" spans="37:37">
      <c r="AK5562" s="156"/>
    </row>
    <row r="5563" spans="37:37">
      <c r="AK5563" s="156"/>
    </row>
    <row r="5564" spans="37:37">
      <c r="AK5564" s="156"/>
    </row>
    <row r="5565" spans="37:37">
      <c r="AK5565" s="156"/>
    </row>
    <row r="5566" spans="37:37">
      <c r="AK5566" s="156"/>
    </row>
    <row r="5567" spans="37:37">
      <c r="AK5567" s="156"/>
    </row>
    <row r="5568" spans="37:37">
      <c r="AK5568" s="156"/>
    </row>
    <row r="5569" spans="37:37">
      <c r="AK5569" s="156"/>
    </row>
    <row r="5570" spans="37:37">
      <c r="AK5570" s="156"/>
    </row>
    <row r="5571" spans="37:37">
      <c r="AK5571" s="156"/>
    </row>
    <row r="5572" spans="37:37">
      <c r="AK5572" s="156"/>
    </row>
    <row r="5573" spans="37:37">
      <c r="AK5573" s="156"/>
    </row>
    <row r="5574" spans="37:37">
      <c r="AK5574" s="156"/>
    </row>
    <row r="5575" spans="37:37">
      <c r="AK5575" s="156"/>
    </row>
    <row r="5576" spans="37:37">
      <c r="AK5576" s="156"/>
    </row>
    <row r="5577" spans="37:37">
      <c r="AK5577" s="156"/>
    </row>
    <row r="5578" spans="37:37">
      <c r="AK5578" s="156"/>
    </row>
    <row r="5579" spans="37:37">
      <c r="AK5579" s="156"/>
    </row>
    <row r="5580" spans="37:37">
      <c r="AK5580" s="156"/>
    </row>
    <row r="5581" spans="37:37">
      <c r="AK5581" s="156"/>
    </row>
    <row r="5582" spans="37:37">
      <c r="AK5582" s="156"/>
    </row>
    <row r="5583" spans="37:37">
      <c r="AK5583" s="156"/>
    </row>
    <row r="5584" spans="37:37">
      <c r="AK5584" s="156"/>
    </row>
    <row r="5585" spans="37:37">
      <c r="AK5585" s="156"/>
    </row>
    <row r="5586" spans="37:37">
      <c r="AK5586" s="156"/>
    </row>
    <row r="5587" spans="37:37">
      <c r="AK5587" s="156"/>
    </row>
    <row r="5588" spans="37:37">
      <c r="AK5588" s="156"/>
    </row>
    <row r="5589" spans="37:37">
      <c r="AK5589" s="156"/>
    </row>
    <row r="5590" spans="37:37">
      <c r="AK5590" s="156"/>
    </row>
    <row r="5591" spans="37:37">
      <c r="AK5591" s="156"/>
    </row>
    <row r="5592" spans="37:37">
      <c r="AK5592" s="156"/>
    </row>
    <row r="5593" spans="37:37">
      <c r="AK5593" s="156"/>
    </row>
    <row r="5594" spans="37:37">
      <c r="AK5594" s="156"/>
    </row>
    <row r="5595" spans="37:37">
      <c r="AK5595" s="156"/>
    </row>
    <row r="5596" spans="37:37">
      <c r="AK5596" s="156"/>
    </row>
    <row r="5597" spans="37:37">
      <c r="AK5597" s="156"/>
    </row>
    <row r="5598" spans="37:37">
      <c r="AK5598" s="156"/>
    </row>
    <row r="5599" spans="37:37">
      <c r="AK5599" s="156"/>
    </row>
    <row r="5600" spans="37:37">
      <c r="AK5600" s="156"/>
    </row>
    <row r="5601" spans="37:37">
      <c r="AK5601" s="156"/>
    </row>
    <row r="5602" spans="37:37">
      <c r="AK5602" s="156"/>
    </row>
    <row r="5603" spans="37:37">
      <c r="AK5603" s="156"/>
    </row>
    <row r="5604" spans="37:37">
      <c r="AK5604" s="156"/>
    </row>
    <row r="5605" spans="37:37">
      <c r="AK5605" s="156"/>
    </row>
    <row r="5606" spans="37:37">
      <c r="AK5606" s="156"/>
    </row>
    <row r="5607" spans="37:37">
      <c r="AK5607" s="156"/>
    </row>
    <row r="5608" spans="37:37">
      <c r="AK5608" s="156"/>
    </row>
    <row r="5609" spans="37:37">
      <c r="AK5609" s="156"/>
    </row>
    <row r="5610" spans="37:37">
      <c r="AK5610" s="156"/>
    </row>
    <row r="5611" spans="37:37">
      <c r="AK5611" s="156"/>
    </row>
    <row r="5612" spans="37:37">
      <c r="AK5612" s="156"/>
    </row>
    <row r="5613" spans="37:37">
      <c r="AK5613" s="156"/>
    </row>
    <row r="5614" spans="37:37">
      <c r="AK5614" s="156"/>
    </row>
    <row r="5615" spans="37:37">
      <c r="AK5615" s="156"/>
    </row>
    <row r="5616" spans="37:37">
      <c r="AK5616" s="156"/>
    </row>
    <row r="5617" spans="37:37">
      <c r="AK5617" s="156"/>
    </row>
    <row r="5618" spans="37:37">
      <c r="AK5618" s="156"/>
    </row>
    <row r="5619" spans="37:37">
      <c r="AK5619" s="156"/>
    </row>
    <row r="5620" spans="37:37">
      <c r="AK5620" s="156"/>
    </row>
    <row r="5621" spans="37:37">
      <c r="AK5621" s="156"/>
    </row>
    <row r="5622" spans="37:37">
      <c r="AK5622" s="156"/>
    </row>
    <row r="5623" spans="37:37">
      <c r="AK5623" s="156"/>
    </row>
    <row r="5624" spans="37:37">
      <c r="AK5624" s="156"/>
    </row>
    <row r="5625" spans="37:37">
      <c r="AK5625" s="156"/>
    </row>
    <row r="5626" spans="37:37">
      <c r="AK5626" s="156"/>
    </row>
    <row r="5627" spans="37:37">
      <c r="AK5627" s="156"/>
    </row>
    <row r="5628" spans="37:37">
      <c r="AK5628" s="156"/>
    </row>
    <row r="5629" spans="37:37">
      <c r="AK5629" s="156"/>
    </row>
    <row r="5630" spans="37:37">
      <c r="AK5630" s="156"/>
    </row>
    <row r="5631" spans="37:37">
      <c r="AK5631" s="156"/>
    </row>
    <row r="5632" spans="37:37">
      <c r="AK5632" s="156"/>
    </row>
    <row r="5633" spans="37:37">
      <c r="AK5633" s="156"/>
    </row>
    <row r="5634" spans="37:37">
      <c r="AK5634" s="156"/>
    </row>
    <row r="5635" spans="37:37">
      <c r="AK5635" s="156"/>
    </row>
    <row r="5636" spans="37:37">
      <c r="AK5636" s="156"/>
    </row>
    <row r="5637" spans="37:37">
      <c r="AK5637" s="156"/>
    </row>
    <row r="5638" spans="37:37">
      <c r="AK5638" s="156"/>
    </row>
    <row r="5639" spans="37:37">
      <c r="AK5639" s="156"/>
    </row>
    <row r="5640" spans="37:37">
      <c r="AK5640" s="156"/>
    </row>
    <row r="5641" spans="37:37">
      <c r="AK5641" s="156"/>
    </row>
    <row r="5642" spans="37:37">
      <c r="AK5642" s="156"/>
    </row>
    <row r="5643" spans="37:37">
      <c r="AK5643" s="156"/>
    </row>
    <row r="5644" spans="37:37">
      <c r="AK5644" s="156"/>
    </row>
    <row r="5645" spans="37:37">
      <c r="AK5645" s="156"/>
    </row>
    <row r="5646" spans="37:37">
      <c r="AK5646" s="156"/>
    </row>
    <row r="5647" spans="37:37">
      <c r="AK5647" s="156"/>
    </row>
    <row r="5648" spans="37:37">
      <c r="AK5648" s="156"/>
    </row>
    <row r="5649" spans="37:37">
      <c r="AK5649" s="156"/>
    </row>
    <row r="5650" spans="37:37">
      <c r="AK5650" s="156"/>
    </row>
    <row r="5651" spans="37:37">
      <c r="AK5651" s="156"/>
    </row>
    <row r="5652" spans="37:37">
      <c r="AK5652" s="156"/>
    </row>
    <row r="5653" spans="37:37">
      <c r="AK5653" s="156"/>
    </row>
    <row r="5654" spans="37:37">
      <c r="AK5654" s="156"/>
    </row>
    <row r="5655" spans="37:37">
      <c r="AK5655" s="156"/>
    </row>
    <row r="5656" spans="37:37">
      <c r="AK5656" s="156"/>
    </row>
    <row r="5657" spans="37:37">
      <c r="AK5657" s="156"/>
    </row>
    <row r="5658" spans="37:37">
      <c r="AK5658" s="156"/>
    </row>
    <row r="5659" spans="37:37">
      <c r="AK5659" s="156"/>
    </row>
    <row r="5660" spans="37:37">
      <c r="AK5660" s="156"/>
    </row>
    <row r="5661" spans="37:37">
      <c r="AK5661" s="156"/>
    </row>
    <row r="5662" spans="37:37">
      <c r="AK5662" s="156"/>
    </row>
    <row r="5663" spans="37:37">
      <c r="AK5663" s="156"/>
    </row>
    <row r="5664" spans="37:37">
      <c r="AK5664" s="156"/>
    </row>
    <row r="5665" spans="37:37">
      <c r="AK5665" s="156"/>
    </row>
    <row r="5666" spans="37:37">
      <c r="AK5666" s="156"/>
    </row>
    <row r="5667" spans="37:37">
      <c r="AK5667" s="156"/>
    </row>
    <row r="5668" spans="37:37">
      <c r="AK5668" s="156"/>
    </row>
    <row r="5669" spans="37:37">
      <c r="AK5669" s="156"/>
    </row>
    <row r="5670" spans="37:37">
      <c r="AK5670" s="156"/>
    </row>
    <row r="5671" spans="37:37">
      <c r="AK5671" s="156"/>
    </row>
    <row r="5672" spans="37:37">
      <c r="AK5672" s="156"/>
    </row>
    <row r="5673" spans="37:37">
      <c r="AK5673" s="156"/>
    </row>
    <row r="5674" spans="37:37">
      <c r="AK5674" s="156"/>
    </row>
    <row r="5675" spans="37:37">
      <c r="AK5675" s="156"/>
    </row>
    <row r="5676" spans="37:37">
      <c r="AK5676" s="156"/>
    </row>
    <row r="5677" spans="37:37">
      <c r="AK5677" s="156"/>
    </row>
    <row r="5678" spans="37:37">
      <c r="AK5678" s="156"/>
    </row>
    <row r="5679" spans="37:37">
      <c r="AK5679" s="156"/>
    </row>
    <row r="5680" spans="37:37">
      <c r="AK5680" s="156"/>
    </row>
    <row r="5681" spans="37:37">
      <c r="AK5681" s="156"/>
    </row>
    <row r="5682" spans="37:37">
      <c r="AK5682" s="156"/>
    </row>
    <row r="5683" spans="37:37">
      <c r="AK5683" s="156"/>
    </row>
    <row r="5684" spans="37:37">
      <c r="AK5684" s="156"/>
    </row>
    <row r="5685" spans="37:37">
      <c r="AK5685" s="156"/>
    </row>
    <row r="5686" spans="37:37">
      <c r="AK5686" s="156"/>
    </row>
    <row r="5687" spans="37:37">
      <c r="AK5687" s="156"/>
    </row>
    <row r="5688" spans="37:37">
      <c r="AK5688" s="156"/>
    </row>
    <row r="5689" spans="37:37">
      <c r="AK5689" s="156"/>
    </row>
    <row r="5690" spans="37:37">
      <c r="AK5690" s="156"/>
    </row>
    <row r="5691" spans="37:37">
      <c r="AK5691" s="156"/>
    </row>
    <row r="5692" spans="37:37">
      <c r="AK5692" s="156"/>
    </row>
    <row r="5693" spans="37:37">
      <c r="AK5693" s="156"/>
    </row>
    <row r="5694" spans="37:37">
      <c r="AK5694" s="156"/>
    </row>
    <row r="5695" spans="37:37">
      <c r="AK5695" s="156"/>
    </row>
    <row r="5696" spans="37:37">
      <c r="AK5696" s="156"/>
    </row>
    <row r="5697" spans="37:37">
      <c r="AK5697" s="156"/>
    </row>
    <row r="5698" spans="37:37">
      <c r="AK5698" s="156"/>
    </row>
    <row r="5699" spans="37:37">
      <c r="AK5699" s="156"/>
    </row>
    <row r="5700" spans="37:37">
      <c r="AK5700" s="156"/>
    </row>
    <row r="5701" spans="37:37">
      <c r="AK5701" s="156"/>
    </row>
    <row r="5702" spans="37:37">
      <c r="AK5702" s="156"/>
    </row>
    <row r="5703" spans="37:37">
      <c r="AK5703" s="156"/>
    </row>
    <row r="5704" spans="37:37">
      <c r="AK5704" s="156"/>
    </row>
    <row r="5705" spans="37:37">
      <c r="AK5705" s="156"/>
    </row>
    <row r="5706" spans="37:37">
      <c r="AK5706" s="156"/>
    </row>
    <row r="5707" spans="37:37">
      <c r="AK5707" s="156"/>
    </row>
    <row r="5708" spans="37:37">
      <c r="AK5708" s="156"/>
    </row>
    <row r="5709" spans="37:37">
      <c r="AK5709" s="156"/>
    </row>
    <row r="5710" spans="37:37">
      <c r="AK5710" s="156"/>
    </row>
    <row r="5711" spans="37:37">
      <c r="AK5711" s="156"/>
    </row>
    <row r="5712" spans="37:37">
      <c r="AK5712" s="156"/>
    </row>
    <row r="5713" spans="37:37">
      <c r="AK5713" s="156"/>
    </row>
    <row r="5714" spans="37:37">
      <c r="AK5714" s="156"/>
    </row>
    <row r="5715" spans="37:37">
      <c r="AK5715" s="156"/>
    </row>
    <row r="5716" spans="37:37">
      <c r="AK5716" s="156"/>
    </row>
    <row r="5717" spans="37:37">
      <c r="AK5717" s="156"/>
    </row>
    <row r="5718" spans="37:37">
      <c r="AK5718" s="156"/>
    </row>
    <row r="5719" spans="37:37">
      <c r="AK5719" s="156"/>
    </row>
    <row r="5720" spans="37:37">
      <c r="AK5720" s="156"/>
    </row>
    <row r="5721" spans="37:37">
      <c r="AK5721" s="156"/>
    </row>
    <row r="5722" spans="37:37">
      <c r="AK5722" s="156"/>
    </row>
    <row r="5723" spans="37:37">
      <c r="AK5723" s="156"/>
    </row>
    <row r="5724" spans="37:37">
      <c r="AK5724" s="156"/>
    </row>
    <row r="5725" spans="37:37">
      <c r="AK5725" s="156"/>
    </row>
    <row r="5726" spans="37:37">
      <c r="AK5726" s="156"/>
    </row>
    <row r="5727" spans="37:37">
      <c r="AK5727" s="156"/>
    </row>
    <row r="5728" spans="37:37">
      <c r="AK5728" s="156"/>
    </row>
    <row r="5729" spans="37:37">
      <c r="AK5729" s="156"/>
    </row>
    <row r="5730" spans="37:37">
      <c r="AK5730" s="156"/>
    </row>
    <row r="5731" spans="37:37">
      <c r="AK5731" s="156"/>
    </row>
    <row r="5732" spans="37:37">
      <c r="AK5732" s="156"/>
    </row>
    <row r="5733" spans="37:37">
      <c r="AK5733" s="156"/>
    </row>
    <row r="5734" spans="37:37">
      <c r="AK5734" s="156"/>
    </row>
    <row r="5735" spans="37:37">
      <c r="AK5735" s="156"/>
    </row>
    <row r="5736" spans="37:37">
      <c r="AK5736" s="156"/>
    </row>
    <row r="5737" spans="37:37">
      <c r="AK5737" s="156"/>
    </row>
    <row r="5738" spans="37:37">
      <c r="AK5738" s="156"/>
    </row>
    <row r="5739" spans="37:37">
      <c r="AK5739" s="156"/>
    </row>
    <row r="5740" spans="37:37">
      <c r="AK5740" s="156"/>
    </row>
    <row r="5741" spans="37:37">
      <c r="AK5741" s="156"/>
    </row>
    <row r="5742" spans="37:37">
      <c r="AK5742" s="156"/>
    </row>
    <row r="5743" spans="37:37">
      <c r="AK5743" s="156"/>
    </row>
    <row r="5744" spans="37:37">
      <c r="AK5744" s="156"/>
    </row>
    <row r="5745" spans="37:37">
      <c r="AK5745" s="156"/>
    </row>
    <row r="5746" spans="37:37">
      <c r="AK5746" s="156"/>
    </row>
    <row r="5747" spans="37:37">
      <c r="AK5747" s="156"/>
    </row>
    <row r="5748" spans="37:37">
      <c r="AK5748" s="156"/>
    </row>
    <row r="5749" spans="37:37">
      <c r="AK5749" s="156"/>
    </row>
    <row r="5750" spans="37:37">
      <c r="AK5750" s="156"/>
    </row>
    <row r="5751" spans="37:37">
      <c r="AK5751" s="156"/>
    </row>
    <row r="5752" spans="37:37">
      <c r="AK5752" s="156"/>
    </row>
    <row r="5753" spans="37:37">
      <c r="AK5753" s="156"/>
    </row>
    <row r="5754" spans="37:37">
      <c r="AK5754" s="156"/>
    </row>
    <row r="5755" spans="37:37">
      <c r="AK5755" s="156"/>
    </row>
    <row r="5756" spans="37:37">
      <c r="AK5756" s="156"/>
    </row>
    <row r="5757" spans="37:37">
      <c r="AK5757" s="156"/>
    </row>
    <row r="5758" spans="37:37">
      <c r="AK5758" s="156"/>
    </row>
    <row r="5759" spans="37:37">
      <c r="AK5759" s="156"/>
    </row>
    <row r="5760" spans="37:37">
      <c r="AK5760" s="156"/>
    </row>
    <row r="5761" spans="37:37">
      <c r="AK5761" s="156"/>
    </row>
    <row r="5762" spans="37:37">
      <c r="AK5762" s="156"/>
    </row>
    <row r="5763" spans="37:37">
      <c r="AK5763" s="156"/>
    </row>
    <row r="5764" spans="37:37">
      <c r="AK5764" s="156"/>
    </row>
    <row r="5765" spans="37:37">
      <c r="AK5765" s="156"/>
    </row>
    <row r="5766" spans="37:37">
      <c r="AK5766" s="156"/>
    </row>
    <row r="5767" spans="37:37">
      <c r="AK5767" s="156"/>
    </row>
    <row r="5768" spans="37:37">
      <c r="AK5768" s="156"/>
    </row>
    <row r="5769" spans="37:37">
      <c r="AK5769" s="156"/>
    </row>
    <row r="5770" spans="37:37">
      <c r="AK5770" s="156"/>
    </row>
    <row r="5771" spans="37:37">
      <c r="AK5771" s="156"/>
    </row>
    <row r="5772" spans="37:37">
      <c r="AK5772" s="156"/>
    </row>
    <row r="5773" spans="37:37">
      <c r="AK5773" s="156"/>
    </row>
    <row r="5774" spans="37:37">
      <c r="AK5774" s="156"/>
    </row>
    <row r="5775" spans="37:37">
      <c r="AK5775" s="156"/>
    </row>
    <row r="5776" spans="37:37">
      <c r="AK5776" s="156"/>
    </row>
    <row r="5777" spans="37:37">
      <c r="AK5777" s="156"/>
    </row>
    <row r="5778" spans="37:37">
      <c r="AK5778" s="156"/>
    </row>
    <row r="5779" spans="37:37">
      <c r="AK5779" s="156"/>
    </row>
    <row r="5780" spans="37:37">
      <c r="AK5780" s="156"/>
    </row>
    <row r="5781" spans="37:37">
      <c r="AK5781" s="156"/>
    </row>
    <row r="5782" spans="37:37">
      <c r="AK5782" s="156"/>
    </row>
    <row r="5783" spans="37:37">
      <c r="AK5783" s="156"/>
    </row>
    <row r="5784" spans="37:37">
      <c r="AK5784" s="156"/>
    </row>
    <row r="5785" spans="37:37">
      <c r="AK5785" s="156"/>
    </row>
    <row r="5786" spans="37:37">
      <c r="AK5786" s="156"/>
    </row>
    <row r="5787" spans="37:37">
      <c r="AK5787" s="156"/>
    </row>
    <row r="5788" spans="37:37">
      <c r="AK5788" s="156"/>
    </row>
    <row r="5789" spans="37:37">
      <c r="AK5789" s="156"/>
    </row>
    <row r="5790" spans="37:37">
      <c r="AK5790" s="156"/>
    </row>
    <row r="5791" spans="37:37">
      <c r="AK5791" s="156"/>
    </row>
    <row r="5792" spans="37:37">
      <c r="AK5792" s="156"/>
    </row>
    <row r="5793" spans="37:37">
      <c r="AK5793" s="156"/>
    </row>
    <row r="5794" spans="37:37">
      <c r="AK5794" s="156"/>
    </row>
    <row r="5795" spans="37:37">
      <c r="AK5795" s="156"/>
    </row>
    <row r="5796" spans="37:37">
      <c r="AK5796" s="156"/>
    </row>
    <row r="5797" spans="37:37">
      <c r="AK5797" s="156"/>
    </row>
    <row r="5798" spans="37:37">
      <c r="AK5798" s="156"/>
    </row>
    <row r="5799" spans="37:37">
      <c r="AK5799" s="156"/>
    </row>
    <row r="5800" spans="37:37">
      <c r="AK5800" s="156"/>
    </row>
    <row r="5801" spans="37:37">
      <c r="AK5801" s="156"/>
    </row>
    <row r="5802" spans="37:37">
      <c r="AK5802" s="156"/>
    </row>
    <row r="5803" spans="37:37">
      <c r="AK5803" s="156"/>
    </row>
    <row r="5804" spans="37:37">
      <c r="AK5804" s="156"/>
    </row>
    <row r="5805" spans="37:37">
      <c r="AK5805" s="156"/>
    </row>
    <row r="5806" spans="37:37">
      <c r="AK5806" s="156"/>
    </row>
    <row r="5807" spans="37:37">
      <c r="AK5807" s="156"/>
    </row>
    <row r="5808" spans="37:37">
      <c r="AK5808" s="156"/>
    </row>
    <row r="5809" spans="37:37">
      <c r="AK5809" s="156"/>
    </row>
    <row r="5810" spans="37:37">
      <c r="AK5810" s="156"/>
    </row>
    <row r="5811" spans="37:37">
      <c r="AK5811" s="156"/>
    </row>
    <row r="5812" spans="37:37">
      <c r="AK5812" s="156"/>
    </row>
    <row r="5813" spans="37:37">
      <c r="AK5813" s="156"/>
    </row>
    <row r="5814" spans="37:37">
      <c r="AK5814" s="156"/>
    </row>
    <row r="5815" spans="37:37">
      <c r="AK5815" s="156"/>
    </row>
    <row r="5816" spans="37:37">
      <c r="AK5816" s="156"/>
    </row>
    <row r="5817" spans="37:37">
      <c r="AK5817" s="156"/>
    </row>
    <row r="5818" spans="37:37">
      <c r="AK5818" s="156"/>
    </row>
    <row r="5819" spans="37:37">
      <c r="AK5819" s="156"/>
    </row>
    <row r="5820" spans="37:37">
      <c r="AK5820" s="156"/>
    </row>
    <row r="5821" spans="37:37">
      <c r="AK5821" s="156"/>
    </row>
    <row r="5822" spans="37:37">
      <c r="AK5822" s="156"/>
    </row>
    <row r="5823" spans="37:37">
      <c r="AK5823" s="156"/>
    </row>
    <row r="5824" spans="37:37">
      <c r="AK5824" s="156"/>
    </row>
    <row r="5825" spans="37:37">
      <c r="AK5825" s="156"/>
    </row>
    <row r="5826" spans="37:37">
      <c r="AK5826" s="156"/>
    </row>
    <row r="5827" spans="37:37">
      <c r="AK5827" s="156"/>
    </row>
    <row r="5828" spans="37:37">
      <c r="AK5828" s="156"/>
    </row>
    <row r="5829" spans="37:37">
      <c r="AK5829" s="156"/>
    </row>
    <row r="5830" spans="37:37">
      <c r="AK5830" s="156"/>
    </row>
    <row r="5831" spans="37:37">
      <c r="AK5831" s="156"/>
    </row>
    <row r="5832" spans="37:37">
      <c r="AK5832" s="156"/>
    </row>
    <row r="5833" spans="37:37">
      <c r="AK5833" s="156"/>
    </row>
    <row r="5834" spans="37:37">
      <c r="AK5834" s="156"/>
    </row>
    <row r="5835" spans="37:37">
      <c r="AK5835" s="156"/>
    </row>
    <row r="5836" spans="37:37">
      <c r="AK5836" s="156"/>
    </row>
    <row r="5837" spans="37:37">
      <c r="AK5837" s="156"/>
    </row>
    <row r="5838" spans="37:37">
      <c r="AK5838" s="156"/>
    </row>
    <row r="5839" spans="37:37">
      <c r="AK5839" s="156"/>
    </row>
    <row r="5840" spans="37:37">
      <c r="AK5840" s="156"/>
    </row>
    <row r="5841" spans="37:37">
      <c r="AK5841" s="156"/>
    </row>
    <row r="5842" spans="37:37">
      <c r="AK5842" s="156"/>
    </row>
    <row r="5843" spans="37:37">
      <c r="AK5843" s="156"/>
    </row>
    <row r="5844" spans="37:37">
      <c r="AK5844" s="156"/>
    </row>
    <row r="5845" spans="37:37">
      <c r="AK5845" s="156"/>
    </row>
    <row r="5846" spans="37:37">
      <c r="AK5846" s="156"/>
    </row>
    <row r="5847" spans="37:37">
      <c r="AK5847" s="156"/>
    </row>
    <row r="5848" spans="37:37">
      <c r="AK5848" s="156"/>
    </row>
    <row r="5849" spans="37:37">
      <c r="AK5849" s="156"/>
    </row>
    <row r="5850" spans="37:37">
      <c r="AK5850" s="156"/>
    </row>
    <row r="5851" spans="37:37">
      <c r="AK5851" s="156"/>
    </row>
    <row r="5852" spans="37:37">
      <c r="AK5852" s="156"/>
    </row>
    <row r="5853" spans="37:37">
      <c r="AK5853" s="156"/>
    </row>
    <row r="5854" spans="37:37">
      <c r="AK5854" s="156"/>
    </row>
    <row r="5855" spans="37:37">
      <c r="AK5855" s="156"/>
    </row>
    <row r="5856" spans="37:37">
      <c r="AK5856" s="156"/>
    </row>
    <row r="5857" spans="37:37">
      <c r="AK5857" s="156"/>
    </row>
    <row r="5858" spans="37:37">
      <c r="AK5858" s="156"/>
    </row>
    <row r="5859" spans="37:37">
      <c r="AK5859" s="156"/>
    </row>
    <row r="5860" spans="37:37">
      <c r="AK5860" s="156"/>
    </row>
    <row r="5861" spans="37:37">
      <c r="AK5861" s="156"/>
    </row>
    <row r="5862" spans="37:37">
      <c r="AK5862" s="156"/>
    </row>
    <row r="5863" spans="37:37">
      <c r="AK5863" s="156"/>
    </row>
    <row r="5864" spans="37:37">
      <c r="AK5864" s="156"/>
    </row>
    <row r="5865" spans="37:37">
      <c r="AK5865" s="156"/>
    </row>
    <row r="5866" spans="37:37">
      <c r="AK5866" s="156"/>
    </row>
    <row r="5867" spans="37:37">
      <c r="AK5867" s="156"/>
    </row>
    <row r="5868" spans="37:37">
      <c r="AK5868" s="156"/>
    </row>
    <row r="5869" spans="37:37">
      <c r="AK5869" s="156"/>
    </row>
    <row r="5870" spans="37:37">
      <c r="AK5870" s="156"/>
    </row>
    <row r="5871" spans="37:37">
      <c r="AK5871" s="156"/>
    </row>
    <row r="5872" spans="37:37">
      <c r="AK5872" s="156"/>
    </row>
    <row r="5873" spans="37:37">
      <c r="AK5873" s="156"/>
    </row>
    <row r="5874" spans="37:37">
      <c r="AK5874" s="156"/>
    </row>
    <row r="5875" spans="37:37">
      <c r="AK5875" s="156"/>
    </row>
    <row r="5876" spans="37:37">
      <c r="AK5876" s="156"/>
    </row>
    <row r="5877" spans="37:37">
      <c r="AK5877" s="156"/>
    </row>
    <row r="5878" spans="37:37">
      <c r="AK5878" s="156"/>
    </row>
    <row r="5879" spans="37:37">
      <c r="AK5879" s="156"/>
    </row>
    <row r="5880" spans="37:37">
      <c r="AK5880" s="156"/>
    </row>
    <row r="5881" spans="37:37">
      <c r="AK5881" s="156"/>
    </row>
    <row r="5882" spans="37:37">
      <c r="AK5882" s="156"/>
    </row>
    <row r="5883" spans="37:37">
      <c r="AK5883" s="156"/>
    </row>
    <row r="5884" spans="37:37">
      <c r="AK5884" s="156"/>
    </row>
    <row r="5885" spans="37:37">
      <c r="AK5885" s="156"/>
    </row>
    <row r="5886" spans="37:37">
      <c r="AK5886" s="156"/>
    </row>
    <row r="5887" spans="37:37">
      <c r="AK5887" s="156"/>
    </row>
    <row r="5888" spans="37:37">
      <c r="AK5888" s="156"/>
    </row>
    <row r="5889" spans="37:37">
      <c r="AK5889" s="156"/>
    </row>
    <row r="5890" spans="37:37">
      <c r="AK5890" s="156"/>
    </row>
    <row r="5891" spans="37:37">
      <c r="AK5891" s="156"/>
    </row>
    <row r="5892" spans="37:37">
      <c r="AK5892" s="156"/>
    </row>
    <row r="5893" spans="37:37">
      <c r="AK5893" s="156"/>
    </row>
    <row r="5894" spans="37:37">
      <c r="AK5894" s="156"/>
    </row>
    <row r="5895" spans="37:37">
      <c r="AK5895" s="156"/>
    </row>
    <row r="5896" spans="37:37">
      <c r="AK5896" s="156"/>
    </row>
    <row r="5897" spans="37:37">
      <c r="AK5897" s="156"/>
    </row>
    <row r="5898" spans="37:37">
      <c r="AK5898" s="156"/>
    </row>
    <row r="5899" spans="37:37">
      <c r="AK5899" s="156"/>
    </row>
    <row r="5900" spans="37:37">
      <c r="AK5900" s="156"/>
    </row>
    <row r="5901" spans="37:37">
      <c r="AK5901" s="156"/>
    </row>
    <row r="5902" spans="37:37">
      <c r="AK5902" s="156"/>
    </row>
    <row r="5903" spans="37:37">
      <c r="AK5903" s="156"/>
    </row>
    <row r="5904" spans="37:37">
      <c r="AK5904" s="156"/>
    </row>
    <row r="5905" spans="37:37">
      <c r="AK5905" s="156"/>
    </row>
    <row r="5906" spans="37:37">
      <c r="AK5906" s="156"/>
    </row>
    <row r="5907" spans="37:37">
      <c r="AK5907" s="156"/>
    </row>
    <row r="5908" spans="37:37">
      <c r="AK5908" s="156"/>
    </row>
    <row r="5909" spans="37:37">
      <c r="AK5909" s="156"/>
    </row>
    <row r="5910" spans="37:37">
      <c r="AK5910" s="156"/>
    </row>
    <row r="5911" spans="37:37">
      <c r="AK5911" s="156"/>
    </row>
    <row r="5912" spans="37:37">
      <c r="AK5912" s="156"/>
    </row>
    <row r="5913" spans="37:37">
      <c r="AK5913" s="156"/>
    </row>
    <row r="5914" spans="37:37">
      <c r="AK5914" s="156"/>
    </row>
    <row r="5915" spans="37:37">
      <c r="AK5915" s="156"/>
    </row>
    <row r="5916" spans="37:37">
      <c r="AK5916" s="156"/>
    </row>
    <row r="5917" spans="37:37">
      <c r="AK5917" s="156"/>
    </row>
    <row r="5918" spans="37:37">
      <c r="AK5918" s="156"/>
    </row>
    <row r="5919" spans="37:37">
      <c r="AK5919" s="156"/>
    </row>
    <row r="5920" spans="37:37">
      <c r="AK5920" s="156"/>
    </row>
    <row r="5921" spans="37:37">
      <c r="AK5921" s="156"/>
    </row>
    <row r="5922" spans="37:37">
      <c r="AK5922" s="156"/>
    </row>
    <row r="5923" spans="37:37">
      <c r="AK5923" s="156"/>
    </row>
    <row r="5924" spans="37:37">
      <c r="AK5924" s="156"/>
    </row>
    <row r="5925" spans="37:37">
      <c r="AK5925" s="156"/>
    </row>
    <row r="5926" spans="37:37">
      <c r="AK5926" s="156"/>
    </row>
    <row r="5927" spans="37:37">
      <c r="AK5927" s="156"/>
    </row>
    <row r="5928" spans="37:37">
      <c r="AK5928" s="156"/>
    </row>
    <row r="5929" spans="37:37">
      <c r="AK5929" s="156"/>
    </row>
    <row r="5930" spans="37:37">
      <c r="AK5930" s="156"/>
    </row>
    <row r="5931" spans="37:37">
      <c r="AK5931" s="156"/>
    </row>
    <row r="5932" spans="37:37">
      <c r="AK5932" s="156"/>
    </row>
    <row r="5933" spans="37:37">
      <c r="AK5933" s="156"/>
    </row>
    <row r="5934" spans="37:37">
      <c r="AK5934" s="156"/>
    </row>
    <row r="5935" spans="37:37">
      <c r="AK5935" s="156"/>
    </row>
    <row r="5936" spans="37:37">
      <c r="AK5936" s="156"/>
    </row>
    <row r="5937" spans="37:37">
      <c r="AK5937" s="156"/>
    </row>
    <row r="5938" spans="37:37">
      <c r="AK5938" s="156"/>
    </row>
    <row r="5939" spans="37:37">
      <c r="AK5939" s="156"/>
    </row>
    <row r="5940" spans="37:37">
      <c r="AK5940" s="156"/>
    </row>
    <row r="5941" spans="37:37">
      <c r="AK5941" s="156"/>
    </row>
    <row r="5942" spans="37:37">
      <c r="AK5942" s="156"/>
    </row>
    <row r="5943" spans="37:37">
      <c r="AK5943" s="156"/>
    </row>
    <row r="5944" spans="37:37">
      <c r="AK5944" s="156"/>
    </row>
    <row r="5945" spans="37:37">
      <c r="AK5945" s="156"/>
    </row>
    <row r="5946" spans="37:37">
      <c r="AK5946" s="156"/>
    </row>
    <row r="5947" spans="37:37">
      <c r="AK5947" s="156"/>
    </row>
    <row r="5948" spans="37:37">
      <c r="AK5948" s="156"/>
    </row>
    <row r="5949" spans="37:37">
      <c r="AK5949" s="156"/>
    </row>
    <row r="5950" spans="37:37">
      <c r="AK5950" s="156"/>
    </row>
    <row r="5951" spans="37:37">
      <c r="AK5951" s="156"/>
    </row>
    <row r="5952" spans="37:37">
      <c r="AK5952" s="156"/>
    </row>
    <row r="5953" spans="37:37">
      <c r="AK5953" s="156"/>
    </row>
    <row r="5954" spans="37:37">
      <c r="AK5954" s="156"/>
    </row>
    <row r="5955" spans="37:37">
      <c r="AK5955" s="156"/>
    </row>
    <row r="5956" spans="37:37">
      <c r="AK5956" s="156"/>
    </row>
    <row r="5957" spans="37:37">
      <c r="AK5957" s="156"/>
    </row>
    <row r="5958" spans="37:37">
      <c r="AK5958" s="156"/>
    </row>
    <row r="5959" spans="37:37">
      <c r="AK5959" s="156"/>
    </row>
    <row r="5960" spans="37:37">
      <c r="AK5960" s="156"/>
    </row>
    <row r="5961" spans="37:37">
      <c r="AK5961" s="156"/>
    </row>
    <row r="5962" spans="37:37">
      <c r="AK5962" s="156"/>
    </row>
    <row r="5963" spans="37:37">
      <c r="AK5963" s="156"/>
    </row>
    <row r="5964" spans="37:37">
      <c r="AK5964" s="156"/>
    </row>
    <row r="5965" spans="37:37">
      <c r="AK5965" s="156"/>
    </row>
    <row r="5966" spans="37:37">
      <c r="AK5966" s="156"/>
    </row>
    <row r="5967" spans="37:37">
      <c r="AK5967" s="156"/>
    </row>
    <row r="5968" spans="37:37">
      <c r="AK5968" s="156"/>
    </row>
    <row r="5969" spans="37:37">
      <c r="AK5969" s="156"/>
    </row>
    <row r="5970" spans="37:37">
      <c r="AK5970" s="156"/>
    </row>
    <row r="5971" spans="37:37">
      <c r="AK5971" s="156"/>
    </row>
    <row r="5972" spans="37:37">
      <c r="AK5972" s="156"/>
    </row>
    <row r="5973" spans="37:37">
      <c r="AK5973" s="156"/>
    </row>
    <row r="5974" spans="37:37">
      <c r="AK5974" s="156"/>
    </row>
    <row r="5975" spans="37:37">
      <c r="AK5975" s="156"/>
    </row>
    <row r="5976" spans="37:37">
      <c r="AK5976" s="156"/>
    </row>
    <row r="5977" spans="37:37">
      <c r="AK5977" s="156"/>
    </row>
    <row r="5978" spans="37:37">
      <c r="AK5978" s="156"/>
    </row>
    <row r="5979" spans="37:37">
      <c r="AK5979" s="156"/>
    </row>
    <row r="5980" spans="37:37">
      <c r="AK5980" s="156"/>
    </row>
    <row r="5981" spans="37:37">
      <c r="AK5981" s="156"/>
    </row>
    <row r="5982" spans="37:37">
      <c r="AK5982" s="156"/>
    </row>
    <row r="5983" spans="37:37">
      <c r="AK5983" s="156"/>
    </row>
    <row r="5984" spans="37:37">
      <c r="AK5984" s="156"/>
    </row>
    <row r="5985" spans="37:37">
      <c r="AK5985" s="156"/>
    </row>
    <row r="5986" spans="37:37">
      <c r="AK5986" s="156"/>
    </row>
    <row r="5987" spans="37:37">
      <c r="AK5987" s="156"/>
    </row>
    <row r="5988" spans="37:37">
      <c r="AK5988" s="156"/>
    </row>
    <row r="5989" spans="37:37">
      <c r="AK5989" s="156"/>
    </row>
    <row r="5990" spans="37:37">
      <c r="AK5990" s="156"/>
    </row>
    <row r="5991" spans="37:37">
      <c r="AK5991" s="156"/>
    </row>
    <row r="5992" spans="37:37">
      <c r="AK5992" s="156"/>
    </row>
    <row r="5993" spans="37:37">
      <c r="AK5993" s="156"/>
    </row>
    <row r="5994" spans="37:37">
      <c r="AK5994" s="156"/>
    </row>
    <row r="5995" spans="37:37">
      <c r="AK5995" s="156"/>
    </row>
    <row r="5996" spans="37:37">
      <c r="AK5996" s="156"/>
    </row>
    <row r="5997" spans="37:37">
      <c r="AK5997" s="156"/>
    </row>
    <row r="5998" spans="37:37">
      <c r="AK5998" s="156"/>
    </row>
    <row r="5999" spans="37:37">
      <c r="AK5999" s="156"/>
    </row>
    <row r="6000" spans="37:37">
      <c r="AK6000" s="156"/>
    </row>
    <row r="6001" spans="37:37">
      <c r="AK6001" s="156"/>
    </row>
    <row r="6002" spans="37:37">
      <c r="AK6002" s="156"/>
    </row>
    <row r="6003" spans="37:37">
      <c r="AK6003" s="156"/>
    </row>
    <row r="6004" spans="37:37">
      <c r="AK6004" s="156"/>
    </row>
    <row r="6005" spans="37:37">
      <c r="AK6005" s="156"/>
    </row>
    <row r="6006" spans="37:37">
      <c r="AK6006" s="156"/>
    </row>
    <row r="6007" spans="37:37">
      <c r="AK6007" s="156"/>
    </row>
    <row r="6008" spans="37:37">
      <c r="AK6008" s="156"/>
    </row>
    <row r="6009" spans="37:37">
      <c r="AK6009" s="156"/>
    </row>
    <row r="6010" spans="37:37">
      <c r="AK6010" s="156"/>
    </row>
    <row r="6011" spans="37:37">
      <c r="AK6011" s="156"/>
    </row>
    <row r="6012" spans="37:37">
      <c r="AK6012" s="156"/>
    </row>
    <row r="6013" spans="37:37">
      <c r="AK6013" s="156"/>
    </row>
    <row r="6014" spans="37:37">
      <c r="AK6014" s="156"/>
    </row>
    <row r="6015" spans="37:37">
      <c r="AK6015" s="156"/>
    </row>
    <row r="6016" spans="37:37">
      <c r="AK6016" s="156"/>
    </row>
    <row r="6017" spans="37:37">
      <c r="AK6017" s="156"/>
    </row>
    <row r="6018" spans="37:37">
      <c r="AK6018" s="156"/>
    </row>
    <row r="6019" spans="37:37">
      <c r="AK6019" s="156"/>
    </row>
    <row r="6020" spans="37:37">
      <c r="AK6020" s="156"/>
    </row>
    <row r="6021" spans="37:37">
      <c r="AK6021" s="156"/>
    </row>
    <row r="6022" spans="37:37">
      <c r="AK6022" s="156"/>
    </row>
    <row r="6023" spans="37:37">
      <c r="AK6023" s="156"/>
    </row>
    <row r="6024" spans="37:37">
      <c r="AK6024" s="156"/>
    </row>
    <row r="6025" spans="37:37">
      <c r="AK6025" s="156"/>
    </row>
    <row r="6026" spans="37:37">
      <c r="AK6026" s="156"/>
    </row>
    <row r="6027" spans="37:37">
      <c r="AK6027" s="156"/>
    </row>
    <row r="6028" spans="37:37">
      <c r="AK6028" s="156"/>
    </row>
    <row r="6029" spans="37:37">
      <c r="AK6029" s="156"/>
    </row>
    <row r="6030" spans="37:37">
      <c r="AK6030" s="156"/>
    </row>
    <row r="6031" spans="37:37">
      <c r="AK6031" s="156"/>
    </row>
    <row r="6032" spans="37:37">
      <c r="AK6032" s="156"/>
    </row>
    <row r="6033" spans="37:37">
      <c r="AK6033" s="156"/>
    </row>
    <row r="6034" spans="37:37">
      <c r="AK6034" s="156"/>
    </row>
    <row r="6035" spans="37:37">
      <c r="AK6035" s="156"/>
    </row>
    <row r="6036" spans="37:37">
      <c r="AK6036" s="156"/>
    </row>
    <row r="6037" spans="37:37">
      <c r="AK6037" s="156"/>
    </row>
    <row r="6038" spans="37:37">
      <c r="AK6038" s="156"/>
    </row>
    <row r="6039" spans="37:37">
      <c r="AK6039" s="156"/>
    </row>
    <row r="6040" spans="37:37">
      <c r="AK6040" s="156"/>
    </row>
    <row r="6041" spans="37:37">
      <c r="AK6041" s="156"/>
    </row>
    <row r="6042" spans="37:37">
      <c r="AK6042" s="156"/>
    </row>
    <row r="6043" spans="37:37">
      <c r="AK6043" s="156"/>
    </row>
    <row r="6044" spans="37:37">
      <c r="AK6044" s="156"/>
    </row>
    <row r="6045" spans="37:37">
      <c r="AK6045" s="156"/>
    </row>
    <row r="6046" spans="37:37">
      <c r="AK6046" s="156"/>
    </row>
    <row r="6047" spans="37:37">
      <c r="AK6047" s="156"/>
    </row>
    <row r="6048" spans="37:37">
      <c r="AK6048" s="156"/>
    </row>
    <row r="6049" spans="37:37">
      <c r="AK6049" s="156"/>
    </row>
    <row r="6050" spans="37:37">
      <c r="AK6050" s="156"/>
    </row>
    <row r="6051" spans="37:37">
      <c r="AK6051" s="156"/>
    </row>
    <row r="6052" spans="37:37">
      <c r="AK6052" s="156"/>
    </row>
    <row r="6053" spans="37:37">
      <c r="AK6053" s="156"/>
    </row>
    <row r="6054" spans="37:37">
      <c r="AK6054" s="156"/>
    </row>
    <row r="6055" spans="37:37">
      <c r="AK6055" s="156"/>
    </row>
    <row r="6056" spans="37:37">
      <c r="AK6056" s="156"/>
    </row>
    <row r="6057" spans="37:37">
      <c r="AK6057" s="156"/>
    </row>
    <row r="6058" spans="37:37">
      <c r="AK6058" s="156"/>
    </row>
    <row r="6059" spans="37:37">
      <c r="AK6059" s="156"/>
    </row>
    <row r="6060" spans="37:37">
      <c r="AK6060" s="156"/>
    </row>
    <row r="6061" spans="37:37">
      <c r="AK6061" s="156"/>
    </row>
    <row r="6062" spans="37:37">
      <c r="AK6062" s="156"/>
    </row>
    <row r="6063" spans="37:37">
      <c r="AK6063" s="156"/>
    </row>
    <row r="6064" spans="37:37">
      <c r="AK6064" s="156"/>
    </row>
    <row r="6065" spans="37:37">
      <c r="AK6065" s="156"/>
    </row>
    <row r="6066" spans="37:37">
      <c r="AK6066" s="156"/>
    </row>
    <row r="6067" spans="37:37">
      <c r="AK6067" s="156"/>
    </row>
    <row r="6068" spans="37:37">
      <c r="AK6068" s="156"/>
    </row>
    <row r="6069" spans="37:37">
      <c r="AK6069" s="156"/>
    </row>
    <row r="6070" spans="37:37">
      <c r="AK6070" s="156"/>
    </row>
    <row r="6071" spans="37:37">
      <c r="AK6071" s="156"/>
    </row>
    <row r="6072" spans="37:37">
      <c r="AK6072" s="156"/>
    </row>
    <row r="6073" spans="37:37">
      <c r="AK6073" s="156"/>
    </row>
    <row r="6074" spans="37:37">
      <c r="AK6074" s="156"/>
    </row>
    <row r="6075" spans="37:37">
      <c r="AK6075" s="156"/>
    </row>
    <row r="6076" spans="37:37">
      <c r="AK6076" s="156"/>
    </row>
    <row r="6077" spans="37:37">
      <c r="AK6077" s="156"/>
    </row>
    <row r="6078" spans="37:37">
      <c r="AK6078" s="156"/>
    </row>
    <row r="6079" spans="37:37">
      <c r="AK6079" s="156"/>
    </row>
    <row r="6080" spans="37:37">
      <c r="AK6080" s="156"/>
    </row>
    <row r="6081" spans="37:37">
      <c r="AK6081" s="156"/>
    </row>
    <row r="6082" spans="37:37">
      <c r="AK6082" s="156"/>
    </row>
    <row r="6083" spans="37:37">
      <c r="AK6083" s="156"/>
    </row>
    <row r="6084" spans="37:37">
      <c r="AK6084" s="156"/>
    </row>
    <row r="6085" spans="37:37">
      <c r="AK6085" s="156"/>
    </row>
    <row r="6086" spans="37:37">
      <c r="AK6086" s="156"/>
    </row>
    <row r="6087" spans="37:37">
      <c r="AK6087" s="156"/>
    </row>
    <row r="6088" spans="37:37">
      <c r="AK6088" s="156"/>
    </row>
    <row r="6089" spans="37:37">
      <c r="AK6089" s="156"/>
    </row>
    <row r="6090" spans="37:37">
      <c r="AK6090" s="156"/>
    </row>
    <row r="6091" spans="37:37">
      <c r="AK6091" s="156"/>
    </row>
    <row r="6092" spans="37:37">
      <c r="AK6092" s="156"/>
    </row>
    <row r="6093" spans="37:37">
      <c r="AK6093" s="156"/>
    </row>
    <row r="6094" spans="37:37">
      <c r="AK6094" s="156"/>
    </row>
    <row r="6095" spans="37:37">
      <c r="AK6095" s="156"/>
    </row>
    <row r="6096" spans="37:37">
      <c r="AK6096" s="156"/>
    </row>
    <row r="6097" spans="37:37">
      <c r="AK6097" s="156"/>
    </row>
    <row r="6098" spans="37:37">
      <c r="AK6098" s="156"/>
    </row>
    <row r="6099" spans="37:37">
      <c r="AK6099" s="156"/>
    </row>
    <row r="6100" spans="37:37">
      <c r="AK6100" s="156"/>
    </row>
    <row r="6101" spans="37:37">
      <c r="AK6101" s="156"/>
    </row>
    <row r="6102" spans="37:37">
      <c r="AK6102" s="156"/>
    </row>
    <row r="6103" spans="37:37">
      <c r="AK6103" s="156"/>
    </row>
    <row r="6104" spans="37:37">
      <c r="AK6104" s="156"/>
    </row>
    <row r="6105" spans="37:37">
      <c r="AK6105" s="156"/>
    </row>
    <row r="6106" spans="37:37">
      <c r="AK6106" s="156"/>
    </row>
    <row r="6107" spans="37:37">
      <c r="AK6107" s="156"/>
    </row>
    <row r="6108" spans="37:37">
      <c r="AK6108" s="156"/>
    </row>
    <row r="6109" spans="37:37">
      <c r="AK6109" s="156"/>
    </row>
    <row r="6110" spans="37:37">
      <c r="AK6110" s="156"/>
    </row>
    <row r="6111" spans="37:37">
      <c r="AK6111" s="156"/>
    </row>
    <row r="6112" spans="37:37">
      <c r="AK6112" s="156"/>
    </row>
    <row r="6113" spans="37:37">
      <c r="AK6113" s="156"/>
    </row>
    <row r="6114" spans="37:37">
      <c r="AK6114" s="156"/>
    </row>
    <row r="6115" spans="37:37">
      <c r="AK6115" s="156"/>
    </row>
    <row r="6116" spans="37:37">
      <c r="AK6116" s="156"/>
    </row>
    <row r="6117" spans="37:37">
      <c r="AK6117" s="156"/>
    </row>
    <row r="6118" spans="37:37">
      <c r="AK6118" s="156"/>
    </row>
    <row r="6119" spans="37:37">
      <c r="AK6119" s="156"/>
    </row>
    <row r="6120" spans="37:37">
      <c r="AK6120" s="156"/>
    </row>
    <row r="6121" spans="37:37">
      <c r="AK6121" s="156"/>
    </row>
    <row r="6122" spans="37:37">
      <c r="AK6122" s="156"/>
    </row>
    <row r="6123" spans="37:37">
      <c r="AK6123" s="156"/>
    </row>
    <row r="6124" spans="37:37">
      <c r="AK6124" s="156"/>
    </row>
    <row r="6125" spans="37:37">
      <c r="AK6125" s="156"/>
    </row>
    <row r="6126" spans="37:37">
      <c r="AK6126" s="156"/>
    </row>
    <row r="6127" spans="37:37">
      <c r="AK6127" s="156"/>
    </row>
    <row r="6128" spans="37:37">
      <c r="AK6128" s="156"/>
    </row>
    <row r="6129" spans="37:37">
      <c r="AK6129" s="156"/>
    </row>
    <row r="6130" spans="37:37">
      <c r="AK6130" s="156"/>
    </row>
    <row r="6131" spans="37:37">
      <c r="AK6131" s="156"/>
    </row>
    <row r="6132" spans="37:37">
      <c r="AK6132" s="156"/>
    </row>
    <row r="6133" spans="37:37">
      <c r="AK6133" s="156"/>
    </row>
    <row r="6134" spans="37:37">
      <c r="AK6134" s="156"/>
    </row>
    <row r="6135" spans="37:37">
      <c r="AK6135" s="156"/>
    </row>
    <row r="6136" spans="37:37">
      <c r="AK6136" s="156"/>
    </row>
    <row r="6137" spans="37:37">
      <c r="AK6137" s="156"/>
    </row>
    <row r="6138" spans="37:37">
      <c r="AK6138" s="156"/>
    </row>
    <row r="6139" spans="37:37">
      <c r="AK6139" s="156"/>
    </row>
    <row r="6140" spans="37:37">
      <c r="AK6140" s="156"/>
    </row>
    <row r="6141" spans="37:37">
      <c r="AK6141" s="156"/>
    </row>
    <row r="6142" spans="37:37">
      <c r="AK6142" s="156"/>
    </row>
    <row r="6143" spans="37:37">
      <c r="AK6143" s="156"/>
    </row>
    <row r="6144" spans="37:37">
      <c r="AK6144" s="156"/>
    </row>
    <row r="6145" spans="37:37">
      <c r="AK6145" s="156"/>
    </row>
    <row r="6146" spans="37:37">
      <c r="AK6146" s="156"/>
    </row>
    <row r="6147" spans="37:37">
      <c r="AK6147" s="156"/>
    </row>
    <row r="6148" spans="37:37">
      <c r="AK6148" s="156"/>
    </row>
    <row r="6149" spans="37:37">
      <c r="AK6149" s="156"/>
    </row>
    <row r="6150" spans="37:37">
      <c r="AK6150" s="156"/>
    </row>
    <row r="6151" spans="37:37">
      <c r="AK6151" s="156"/>
    </row>
    <row r="6152" spans="37:37">
      <c r="AK6152" s="156"/>
    </row>
    <row r="6153" spans="37:37">
      <c r="AK6153" s="156"/>
    </row>
    <row r="6154" spans="37:37">
      <c r="AK6154" s="156"/>
    </row>
    <row r="6155" spans="37:37">
      <c r="AK6155" s="156"/>
    </row>
    <row r="6156" spans="37:37">
      <c r="AK6156" s="156"/>
    </row>
    <row r="6157" spans="37:37">
      <c r="AK6157" s="156"/>
    </row>
    <row r="6158" spans="37:37">
      <c r="AK6158" s="156"/>
    </row>
    <row r="6159" spans="37:37">
      <c r="AK6159" s="156"/>
    </row>
    <row r="6160" spans="37:37">
      <c r="AK6160" s="156"/>
    </row>
    <row r="6161" spans="37:37">
      <c r="AK6161" s="156"/>
    </row>
    <row r="6162" spans="37:37">
      <c r="AK6162" s="156"/>
    </row>
    <row r="6163" spans="37:37">
      <c r="AK6163" s="156"/>
    </row>
    <row r="6164" spans="37:37">
      <c r="AK6164" s="156"/>
    </row>
    <row r="6165" spans="37:37">
      <c r="AK6165" s="156"/>
    </row>
    <row r="6166" spans="37:37">
      <c r="AK6166" s="156"/>
    </row>
    <row r="6167" spans="37:37">
      <c r="AK6167" s="156"/>
    </row>
    <row r="6168" spans="37:37">
      <c r="AK6168" s="156"/>
    </row>
    <row r="6169" spans="37:37">
      <c r="AK6169" s="156"/>
    </row>
    <row r="6170" spans="37:37">
      <c r="AK6170" s="156"/>
    </row>
    <row r="6171" spans="37:37">
      <c r="AK6171" s="156"/>
    </row>
    <row r="6172" spans="37:37">
      <c r="AK6172" s="156"/>
    </row>
    <row r="6173" spans="37:37">
      <c r="AK6173" s="156"/>
    </row>
    <row r="6174" spans="37:37">
      <c r="AK6174" s="156"/>
    </row>
    <row r="6175" spans="37:37">
      <c r="AK6175" s="156"/>
    </row>
    <row r="6176" spans="37:37">
      <c r="AK6176" s="156"/>
    </row>
    <row r="6177" spans="37:37">
      <c r="AK6177" s="156"/>
    </row>
    <row r="6178" spans="37:37">
      <c r="AK6178" s="156"/>
    </row>
    <row r="6179" spans="37:37">
      <c r="AK6179" s="156"/>
    </row>
    <row r="6180" spans="37:37">
      <c r="AK6180" s="156"/>
    </row>
    <row r="6181" spans="37:37">
      <c r="AK6181" s="156"/>
    </row>
    <row r="6182" spans="37:37">
      <c r="AK6182" s="156"/>
    </row>
    <row r="6183" spans="37:37">
      <c r="AK6183" s="156"/>
    </row>
    <row r="6184" spans="37:37">
      <c r="AK6184" s="156"/>
    </row>
    <row r="6185" spans="37:37">
      <c r="AK6185" s="156"/>
    </row>
    <row r="6186" spans="37:37">
      <c r="AK6186" s="156"/>
    </row>
    <row r="6187" spans="37:37">
      <c r="AK6187" s="156"/>
    </row>
    <row r="6188" spans="37:37">
      <c r="AK6188" s="156"/>
    </row>
    <row r="6189" spans="37:37">
      <c r="AK6189" s="156"/>
    </row>
    <row r="6190" spans="37:37">
      <c r="AK6190" s="156"/>
    </row>
    <row r="6191" spans="37:37">
      <c r="AK6191" s="156"/>
    </row>
    <row r="6192" spans="37:37">
      <c r="AK6192" s="156"/>
    </row>
    <row r="6193" spans="37:37">
      <c r="AK6193" s="156"/>
    </row>
    <row r="6194" spans="37:37">
      <c r="AK6194" s="156"/>
    </row>
    <row r="6195" spans="37:37">
      <c r="AK6195" s="156"/>
    </row>
    <row r="6196" spans="37:37">
      <c r="AK6196" s="156"/>
    </row>
    <row r="6197" spans="37:37">
      <c r="AK6197" s="156"/>
    </row>
    <row r="6198" spans="37:37">
      <c r="AK6198" s="156"/>
    </row>
    <row r="6199" spans="37:37">
      <c r="AK6199" s="156"/>
    </row>
    <row r="6200" spans="37:37">
      <c r="AK6200" s="156"/>
    </row>
    <row r="6201" spans="37:37">
      <c r="AK6201" s="156"/>
    </row>
    <row r="6202" spans="37:37">
      <c r="AK6202" s="156"/>
    </row>
    <row r="6203" spans="37:37">
      <c r="AK6203" s="156"/>
    </row>
    <row r="6204" spans="37:37">
      <c r="AK6204" s="156"/>
    </row>
    <row r="6205" spans="37:37">
      <c r="AK6205" s="156"/>
    </row>
    <row r="6206" spans="37:37">
      <c r="AK6206" s="156"/>
    </row>
    <row r="6207" spans="37:37">
      <c r="AK6207" s="156"/>
    </row>
    <row r="6208" spans="37:37">
      <c r="AK6208" s="156"/>
    </row>
    <row r="6209" spans="37:37">
      <c r="AK6209" s="156"/>
    </row>
    <row r="6210" spans="37:37">
      <c r="AK6210" s="156"/>
    </row>
    <row r="6211" spans="37:37">
      <c r="AK6211" s="156"/>
    </row>
    <row r="6212" spans="37:37">
      <c r="AK6212" s="156"/>
    </row>
    <row r="6213" spans="37:37">
      <c r="AK6213" s="156"/>
    </row>
    <row r="6214" spans="37:37">
      <c r="AK6214" s="156"/>
    </row>
    <row r="6215" spans="37:37">
      <c r="AK6215" s="156"/>
    </row>
    <row r="6216" spans="37:37">
      <c r="AK6216" s="156"/>
    </row>
    <row r="6217" spans="37:37">
      <c r="AK6217" s="156"/>
    </row>
    <row r="6218" spans="37:37">
      <c r="AK6218" s="156"/>
    </row>
    <row r="6219" spans="37:37">
      <c r="AK6219" s="156"/>
    </row>
    <row r="6220" spans="37:37">
      <c r="AK6220" s="156"/>
    </row>
    <row r="6221" spans="37:37">
      <c r="AK6221" s="156"/>
    </row>
    <row r="6222" spans="37:37">
      <c r="AK6222" s="156"/>
    </row>
    <row r="6223" spans="37:37">
      <c r="AK6223" s="156"/>
    </row>
    <row r="6224" spans="37:37">
      <c r="AK6224" s="156"/>
    </row>
    <row r="6225" spans="37:37">
      <c r="AK6225" s="156"/>
    </row>
    <row r="6226" spans="37:37">
      <c r="AK6226" s="156"/>
    </row>
    <row r="6227" spans="37:37">
      <c r="AK6227" s="156"/>
    </row>
    <row r="6228" spans="37:37">
      <c r="AK6228" s="156"/>
    </row>
    <row r="6229" spans="37:37">
      <c r="AK6229" s="156"/>
    </row>
    <row r="6230" spans="37:37">
      <c r="AK6230" s="156"/>
    </row>
    <row r="6231" spans="37:37">
      <c r="AK6231" s="156"/>
    </row>
    <row r="6232" spans="37:37">
      <c r="AK6232" s="156"/>
    </row>
    <row r="6233" spans="37:37">
      <c r="AK6233" s="156"/>
    </row>
    <row r="6234" spans="37:37">
      <c r="AK6234" s="156"/>
    </row>
    <row r="6235" spans="37:37">
      <c r="AK6235" s="156"/>
    </row>
    <row r="6236" spans="37:37">
      <c r="AK6236" s="156"/>
    </row>
    <row r="6237" spans="37:37">
      <c r="AK6237" s="156"/>
    </row>
    <row r="6238" spans="37:37">
      <c r="AK6238" s="156"/>
    </row>
    <row r="6239" spans="37:37">
      <c r="AK6239" s="156"/>
    </row>
    <row r="6240" spans="37:37">
      <c r="AK6240" s="156"/>
    </row>
    <row r="6241" spans="37:37">
      <c r="AK6241" s="156"/>
    </row>
    <row r="6242" spans="37:37">
      <c r="AK6242" s="156"/>
    </row>
    <row r="6243" spans="37:37">
      <c r="AK6243" s="156"/>
    </row>
    <row r="6244" spans="37:37">
      <c r="AK6244" s="156"/>
    </row>
    <row r="6245" spans="37:37">
      <c r="AK6245" s="156"/>
    </row>
    <row r="6246" spans="37:37">
      <c r="AK6246" s="156"/>
    </row>
    <row r="6247" spans="37:37">
      <c r="AK6247" s="156"/>
    </row>
    <row r="6248" spans="37:37">
      <c r="AK6248" s="156"/>
    </row>
    <row r="6249" spans="37:37">
      <c r="AK6249" s="156"/>
    </row>
    <row r="6250" spans="37:37">
      <c r="AK6250" s="156"/>
    </row>
    <row r="6251" spans="37:37">
      <c r="AK6251" s="156"/>
    </row>
    <row r="6252" spans="37:37">
      <c r="AK6252" s="156"/>
    </row>
    <row r="6253" spans="37:37">
      <c r="AK6253" s="156"/>
    </row>
    <row r="6254" spans="37:37">
      <c r="AK6254" s="156"/>
    </row>
    <row r="6255" spans="37:37">
      <c r="AK6255" s="156"/>
    </row>
    <row r="6256" spans="37:37">
      <c r="AK6256" s="156"/>
    </row>
    <row r="6257" spans="37:37">
      <c r="AK6257" s="156"/>
    </row>
    <row r="6258" spans="37:37">
      <c r="AK6258" s="156"/>
    </row>
    <row r="6259" spans="37:37">
      <c r="AK6259" s="156"/>
    </row>
    <row r="6260" spans="37:37">
      <c r="AK6260" s="156"/>
    </row>
    <row r="6261" spans="37:37">
      <c r="AK6261" s="156"/>
    </row>
    <row r="6262" spans="37:37">
      <c r="AK6262" s="156"/>
    </row>
    <row r="6263" spans="37:37">
      <c r="AK6263" s="156"/>
    </row>
    <row r="6264" spans="37:37">
      <c r="AK6264" s="156"/>
    </row>
    <row r="6265" spans="37:37">
      <c r="AK6265" s="156"/>
    </row>
    <row r="6266" spans="37:37">
      <c r="AK6266" s="156"/>
    </row>
    <row r="6267" spans="37:37">
      <c r="AK6267" s="156"/>
    </row>
    <row r="6268" spans="37:37">
      <c r="AK6268" s="156"/>
    </row>
    <row r="6269" spans="37:37">
      <c r="AK6269" s="156"/>
    </row>
    <row r="6270" spans="37:37">
      <c r="AK6270" s="156"/>
    </row>
    <row r="6271" spans="37:37">
      <c r="AK6271" s="156"/>
    </row>
    <row r="6272" spans="37:37">
      <c r="AK6272" s="156"/>
    </row>
    <row r="6273" spans="37:37">
      <c r="AK6273" s="156"/>
    </row>
    <row r="6274" spans="37:37">
      <c r="AK6274" s="156"/>
    </row>
    <row r="6275" spans="37:37">
      <c r="AK6275" s="156"/>
    </row>
    <row r="6276" spans="37:37">
      <c r="AK6276" s="156"/>
    </row>
    <row r="6277" spans="37:37">
      <c r="AK6277" s="156"/>
    </row>
    <row r="6278" spans="37:37">
      <c r="AK6278" s="156"/>
    </row>
    <row r="6279" spans="37:37">
      <c r="AK6279" s="156"/>
    </row>
    <row r="6280" spans="37:37">
      <c r="AK6280" s="156"/>
    </row>
    <row r="6281" spans="37:37">
      <c r="AK6281" s="156"/>
    </row>
    <row r="6282" spans="37:37">
      <c r="AK6282" s="156"/>
    </row>
    <row r="6283" spans="37:37">
      <c r="AK6283" s="156"/>
    </row>
    <row r="6284" spans="37:37">
      <c r="AK6284" s="156"/>
    </row>
    <row r="6285" spans="37:37">
      <c r="AK6285" s="156"/>
    </row>
    <row r="6286" spans="37:37">
      <c r="AK6286" s="156"/>
    </row>
    <row r="6287" spans="37:37">
      <c r="AK6287" s="156"/>
    </row>
    <row r="6288" spans="37:37">
      <c r="AK6288" s="156"/>
    </row>
    <row r="6289" spans="37:37">
      <c r="AK6289" s="156"/>
    </row>
    <row r="6290" spans="37:37">
      <c r="AK6290" s="156"/>
    </row>
    <row r="6291" spans="37:37">
      <c r="AK6291" s="156"/>
    </row>
    <row r="6292" spans="37:37">
      <c r="AK6292" s="156"/>
    </row>
    <row r="6293" spans="37:37">
      <c r="AK6293" s="156"/>
    </row>
    <row r="6294" spans="37:37">
      <c r="AK6294" s="156"/>
    </row>
    <row r="6295" spans="37:37">
      <c r="AK6295" s="156"/>
    </row>
    <row r="6296" spans="37:37">
      <c r="AK6296" s="156"/>
    </row>
    <row r="6297" spans="37:37">
      <c r="AK6297" s="156"/>
    </row>
    <row r="6298" spans="37:37">
      <c r="AK6298" s="156"/>
    </row>
    <row r="6299" spans="37:37">
      <c r="AK6299" s="156"/>
    </row>
    <row r="6300" spans="37:37">
      <c r="AK6300" s="156"/>
    </row>
    <row r="6301" spans="37:37">
      <c r="AK6301" s="156"/>
    </row>
    <row r="6302" spans="37:37">
      <c r="AK6302" s="156"/>
    </row>
    <row r="6303" spans="37:37">
      <c r="AK6303" s="156"/>
    </row>
    <row r="6304" spans="37:37">
      <c r="AK6304" s="156"/>
    </row>
    <row r="6305" spans="37:37">
      <c r="AK6305" s="156"/>
    </row>
    <row r="6306" spans="37:37">
      <c r="AK6306" s="156"/>
    </row>
    <row r="6307" spans="37:37">
      <c r="AK6307" s="156"/>
    </row>
    <row r="6308" spans="37:37">
      <c r="AK6308" s="156"/>
    </row>
    <row r="6309" spans="37:37">
      <c r="AK6309" s="156"/>
    </row>
    <row r="6310" spans="37:37">
      <c r="AK6310" s="156"/>
    </row>
    <row r="6311" spans="37:37">
      <c r="AK6311" s="156"/>
    </row>
    <row r="6312" spans="37:37">
      <c r="AK6312" s="156"/>
    </row>
    <row r="6313" spans="37:37">
      <c r="AK6313" s="156"/>
    </row>
    <row r="6314" spans="37:37">
      <c r="AK6314" s="156"/>
    </row>
    <row r="6315" spans="37:37">
      <c r="AK6315" s="156"/>
    </row>
    <row r="6316" spans="37:37">
      <c r="AK6316" s="156"/>
    </row>
    <row r="6317" spans="37:37">
      <c r="AK6317" s="156"/>
    </row>
    <row r="6318" spans="37:37">
      <c r="AK6318" s="156"/>
    </row>
    <row r="6319" spans="37:37">
      <c r="AK6319" s="156"/>
    </row>
    <row r="6320" spans="37:37">
      <c r="AK6320" s="156"/>
    </row>
    <row r="6321" spans="37:37">
      <c r="AK6321" s="156"/>
    </row>
    <row r="6322" spans="37:37">
      <c r="AK6322" s="156"/>
    </row>
    <row r="6323" spans="37:37">
      <c r="AK6323" s="156"/>
    </row>
    <row r="6324" spans="37:37">
      <c r="AK6324" s="156"/>
    </row>
    <row r="6325" spans="37:37">
      <c r="AK6325" s="156"/>
    </row>
    <row r="6326" spans="37:37">
      <c r="AK6326" s="156"/>
    </row>
    <row r="6327" spans="37:37">
      <c r="AK6327" s="156"/>
    </row>
    <row r="6328" spans="37:37">
      <c r="AK6328" s="156"/>
    </row>
    <row r="6329" spans="37:37">
      <c r="AK6329" s="156"/>
    </row>
    <row r="6330" spans="37:37">
      <c r="AK6330" s="156"/>
    </row>
    <row r="6331" spans="37:37">
      <c r="AK6331" s="156"/>
    </row>
    <row r="6332" spans="37:37">
      <c r="AK6332" s="156"/>
    </row>
    <row r="6333" spans="37:37">
      <c r="AK6333" s="156"/>
    </row>
    <row r="6334" spans="37:37">
      <c r="AK6334" s="156"/>
    </row>
    <row r="6335" spans="37:37">
      <c r="AK6335" s="156"/>
    </row>
    <row r="6336" spans="37:37">
      <c r="AK6336" s="156"/>
    </row>
    <row r="6337" spans="37:37">
      <c r="AK6337" s="156"/>
    </row>
    <row r="6338" spans="37:37">
      <c r="AK6338" s="156"/>
    </row>
    <row r="6339" spans="37:37">
      <c r="AK6339" s="156"/>
    </row>
    <row r="6340" spans="37:37">
      <c r="AK6340" s="156"/>
    </row>
    <row r="6341" spans="37:37">
      <c r="AK6341" s="156"/>
    </row>
    <row r="6342" spans="37:37">
      <c r="AK6342" s="156"/>
    </row>
    <row r="6343" spans="37:37">
      <c r="AK6343" s="156"/>
    </row>
    <row r="6344" spans="37:37">
      <c r="AK6344" s="156"/>
    </row>
    <row r="6345" spans="37:37">
      <c r="AK6345" s="156"/>
    </row>
    <row r="6346" spans="37:37">
      <c r="AK6346" s="156"/>
    </row>
    <row r="6347" spans="37:37">
      <c r="AK6347" s="156"/>
    </row>
    <row r="6348" spans="37:37">
      <c r="AK6348" s="156"/>
    </row>
    <row r="6349" spans="37:37">
      <c r="AK6349" s="156"/>
    </row>
    <row r="6350" spans="37:37">
      <c r="AK6350" s="156"/>
    </row>
    <row r="6351" spans="37:37">
      <c r="AK6351" s="156"/>
    </row>
    <row r="6352" spans="37:37">
      <c r="AK6352" s="156"/>
    </row>
    <row r="6353" spans="37:37">
      <c r="AK6353" s="156"/>
    </row>
    <row r="6354" spans="37:37">
      <c r="AK6354" s="156"/>
    </row>
    <row r="6355" spans="37:37">
      <c r="AK6355" s="156"/>
    </row>
    <row r="6356" spans="37:37">
      <c r="AK6356" s="156"/>
    </row>
    <row r="6357" spans="37:37">
      <c r="AK6357" s="156"/>
    </row>
    <row r="6358" spans="37:37">
      <c r="AK6358" s="156"/>
    </row>
    <row r="6359" spans="37:37">
      <c r="AK6359" s="156"/>
    </row>
    <row r="6360" spans="37:37">
      <c r="AK6360" s="156"/>
    </row>
    <row r="6361" spans="37:37">
      <c r="AK6361" s="156"/>
    </row>
    <row r="6362" spans="37:37">
      <c r="AK6362" s="156"/>
    </row>
    <row r="6363" spans="37:37">
      <c r="AK6363" s="156"/>
    </row>
    <row r="6364" spans="37:37">
      <c r="AK6364" s="156"/>
    </row>
    <row r="6365" spans="37:37">
      <c r="AK6365" s="156"/>
    </row>
    <row r="6366" spans="37:37">
      <c r="AK6366" s="156"/>
    </row>
    <row r="6367" spans="37:37">
      <c r="AK6367" s="156"/>
    </row>
    <row r="6368" spans="37:37">
      <c r="AK6368" s="156"/>
    </row>
    <row r="6369" spans="37:37">
      <c r="AK6369" s="156"/>
    </row>
    <row r="6370" spans="37:37">
      <c r="AK6370" s="156"/>
    </row>
    <row r="6371" spans="37:37">
      <c r="AK6371" s="156"/>
    </row>
    <row r="6372" spans="37:37">
      <c r="AK6372" s="156"/>
    </row>
    <row r="6373" spans="37:37">
      <c r="AK6373" s="156"/>
    </row>
    <row r="6374" spans="37:37">
      <c r="AK6374" s="156"/>
    </row>
    <row r="6375" spans="37:37">
      <c r="AK6375" s="156"/>
    </row>
    <row r="6376" spans="37:37">
      <c r="AK6376" s="156"/>
    </row>
    <row r="6377" spans="37:37">
      <c r="AK6377" s="156"/>
    </row>
    <row r="6378" spans="37:37">
      <c r="AK6378" s="156"/>
    </row>
    <row r="6379" spans="37:37">
      <c r="AK6379" s="156"/>
    </row>
    <row r="6380" spans="37:37">
      <c r="AK6380" s="156"/>
    </row>
    <row r="6381" spans="37:37">
      <c r="AK6381" s="156"/>
    </row>
    <row r="6382" spans="37:37">
      <c r="AK6382" s="156"/>
    </row>
    <row r="6383" spans="37:37">
      <c r="AK6383" s="156"/>
    </row>
    <row r="6384" spans="37:37">
      <c r="AK6384" s="156"/>
    </row>
    <row r="6385" spans="37:37">
      <c r="AK6385" s="156"/>
    </row>
    <row r="6386" spans="37:37">
      <c r="AK6386" s="156"/>
    </row>
    <row r="6387" spans="37:37">
      <c r="AK6387" s="156"/>
    </row>
    <row r="6388" spans="37:37">
      <c r="AK6388" s="156"/>
    </row>
    <row r="6389" spans="37:37">
      <c r="AK6389" s="156"/>
    </row>
    <row r="6390" spans="37:37">
      <c r="AK6390" s="156"/>
    </row>
    <row r="6391" spans="37:37">
      <c r="AK6391" s="156"/>
    </row>
    <row r="6392" spans="37:37">
      <c r="AK6392" s="156"/>
    </row>
    <row r="6393" spans="37:37">
      <c r="AK6393" s="156"/>
    </row>
    <row r="6394" spans="37:37">
      <c r="AK6394" s="156"/>
    </row>
    <row r="6395" spans="37:37">
      <c r="AK6395" s="156"/>
    </row>
    <row r="6396" spans="37:37">
      <c r="AK6396" s="156"/>
    </row>
    <row r="6397" spans="37:37">
      <c r="AK6397" s="156"/>
    </row>
    <row r="6398" spans="37:37">
      <c r="AK6398" s="156"/>
    </row>
    <row r="6399" spans="37:37">
      <c r="AK6399" s="156"/>
    </row>
    <row r="6400" spans="37:37">
      <c r="AK6400" s="156"/>
    </row>
    <row r="6401" spans="37:37">
      <c r="AK6401" s="156"/>
    </row>
    <row r="6402" spans="37:37">
      <c r="AK6402" s="156"/>
    </row>
    <row r="6403" spans="37:37">
      <c r="AK6403" s="156"/>
    </row>
    <row r="6404" spans="37:37">
      <c r="AK6404" s="156"/>
    </row>
    <row r="6405" spans="37:37">
      <c r="AK6405" s="156"/>
    </row>
    <row r="6406" spans="37:37">
      <c r="AK6406" s="156"/>
    </row>
    <row r="6407" spans="37:37">
      <c r="AK6407" s="156"/>
    </row>
    <row r="6408" spans="37:37">
      <c r="AK6408" s="156"/>
    </row>
    <row r="6409" spans="37:37">
      <c r="AK6409" s="156"/>
    </row>
    <row r="6410" spans="37:37">
      <c r="AK6410" s="156"/>
    </row>
    <row r="6411" spans="37:37">
      <c r="AK6411" s="156"/>
    </row>
    <row r="6412" spans="37:37">
      <c r="AK6412" s="156"/>
    </row>
    <row r="6413" spans="37:37">
      <c r="AK6413" s="156"/>
    </row>
    <row r="6414" spans="37:37">
      <c r="AK6414" s="156"/>
    </row>
    <row r="6415" spans="37:37">
      <c r="AK6415" s="156"/>
    </row>
    <row r="6416" spans="37:37">
      <c r="AK6416" s="156"/>
    </row>
    <row r="6417" spans="37:37">
      <c r="AK6417" s="156"/>
    </row>
    <row r="6418" spans="37:37">
      <c r="AK6418" s="156"/>
    </row>
    <row r="6419" spans="37:37">
      <c r="AK6419" s="156"/>
    </row>
    <row r="6420" spans="37:37">
      <c r="AK6420" s="156"/>
    </row>
    <row r="6421" spans="37:37">
      <c r="AK6421" s="156"/>
    </row>
    <row r="6422" spans="37:37">
      <c r="AK6422" s="156"/>
    </row>
    <row r="6423" spans="37:37">
      <c r="AK6423" s="156"/>
    </row>
    <row r="6424" spans="37:37">
      <c r="AK6424" s="156"/>
    </row>
    <row r="6425" spans="37:37">
      <c r="AK6425" s="156"/>
    </row>
    <row r="6426" spans="37:37">
      <c r="AK6426" s="156"/>
    </row>
    <row r="6427" spans="37:37">
      <c r="AK6427" s="156"/>
    </row>
    <row r="6428" spans="37:37">
      <c r="AK6428" s="156"/>
    </row>
    <row r="6429" spans="37:37">
      <c r="AK6429" s="156"/>
    </row>
    <row r="6430" spans="37:37">
      <c r="AK6430" s="156"/>
    </row>
    <row r="6431" spans="37:37">
      <c r="AK6431" s="156"/>
    </row>
    <row r="6432" spans="37:37">
      <c r="AK6432" s="156"/>
    </row>
    <row r="6433" spans="37:37">
      <c r="AK6433" s="156"/>
    </row>
    <row r="6434" spans="37:37">
      <c r="AK6434" s="156"/>
    </row>
    <row r="6435" spans="37:37">
      <c r="AK6435" s="156"/>
    </row>
    <row r="6436" spans="37:37">
      <c r="AK6436" s="156"/>
    </row>
    <row r="6437" spans="37:37">
      <c r="AK6437" s="156"/>
    </row>
    <row r="6438" spans="37:37">
      <c r="AK6438" s="156"/>
    </row>
    <row r="6439" spans="37:37">
      <c r="AK6439" s="156"/>
    </row>
    <row r="6440" spans="37:37">
      <c r="AK6440" s="156"/>
    </row>
    <row r="6441" spans="37:37">
      <c r="AK6441" s="156"/>
    </row>
    <row r="6442" spans="37:37">
      <c r="AK6442" s="156"/>
    </row>
    <row r="6443" spans="37:37">
      <c r="AK6443" s="156"/>
    </row>
    <row r="6444" spans="37:37">
      <c r="AK6444" s="156"/>
    </row>
    <row r="6445" spans="37:37">
      <c r="AK6445" s="156"/>
    </row>
    <row r="6446" spans="37:37">
      <c r="AK6446" s="156"/>
    </row>
    <row r="6447" spans="37:37">
      <c r="AK6447" s="156"/>
    </row>
    <row r="6448" spans="37:37">
      <c r="AK6448" s="156"/>
    </row>
    <row r="6449" spans="37:37">
      <c r="AK6449" s="156"/>
    </row>
    <row r="6450" spans="37:37">
      <c r="AK6450" s="156"/>
    </row>
    <row r="6451" spans="37:37">
      <c r="AK6451" s="156"/>
    </row>
    <row r="6452" spans="37:37">
      <c r="AK6452" s="156"/>
    </row>
    <row r="6453" spans="37:37">
      <c r="AK6453" s="156"/>
    </row>
    <row r="6454" spans="37:37">
      <c r="AK6454" s="156"/>
    </row>
    <row r="6455" spans="37:37">
      <c r="AK6455" s="156"/>
    </row>
    <row r="6456" spans="37:37">
      <c r="AK6456" s="156"/>
    </row>
    <row r="6457" spans="37:37">
      <c r="AK6457" s="156"/>
    </row>
    <row r="6458" spans="37:37">
      <c r="AK6458" s="156"/>
    </row>
    <row r="6459" spans="37:37">
      <c r="AK6459" s="156"/>
    </row>
    <row r="6460" spans="37:37">
      <c r="AK6460" s="156"/>
    </row>
    <row r="6461" spans="37:37">
      <c r="AK6461" s="156"/>
    </row>
    <row r="6462" spans="37:37">
      <c r="AK6462" s="156"/>
    </row>
    <row r="6463" spans="37:37">
      <c r="AK6463" s="156"/>
    </row>
    <row r="6464" spans="37:37">
      <c r="AK6464" s="156"/>
    </row>
    <row r="6465" spans="37:37">
      <c r="AK6465" s="156"/>
    </row>
    <row r="6466" spans="37:37">
      <c r="AK6466" s="156"/>
    </row>
    <row r="6467" spans="37:37">
      <c r="AK6467" s="156"/>
    </row>
    <row r="6468" spans="37:37">
      <c r="AK6468" s="156"/>
    </row>
    <row r="6469" spans="37:37">
      <c r="AK6469" s="156"/>
    </row>
    <row r="6470" spans="37:37">
      <c r="AK6470" s="156"/>
    </row>
    <row r="6471" spans="37:37">
      <c r="AK6471" s="156"/>
    </row>
    <row r="6472" spans="37:37">
      <c r="AK6472" s="156"/>
    </row>
    <row r="6473" spans="37:37">
      <c r="AK6473" s="156"/>
    </row>
    <row r="6474" spans="37:37">
      <c r="AK6474" s="156"/>
    </row>
    <row r="6475" spans="37:37">
      <c r="AK6475" s="156"/>
    </row>
    <row r="6476" spans="37:37">
      <c r="AK6476" s="156"/>
    </row>
    <row r="6477" spans="37:37">
      <c r="AK6477" s="156"/>
    </row>
    <row r="6478" spans="37:37">
      <c r="AK6478" s="156"/>
    </row>
    <row r="6479" spans="37:37">
      <c r="AK6479" s="156"/>
    </row>
    <row r="6480" spans="37:37">
      <c r="AK6480" s="156"/>
    </row>
    <row r="6481" spans="37:37">
      <c r="AK6481" s="156"/>
    </row>
    <row r="6482" spans="37:37">
      <c r="AK6482" s="156"/>
    </row>
    <row r="6483" spans="37:37">
      <c r="AK6483" s="156"/>
    </row>
    <row r="6484" spans="37:37">
      <c r="AK6484" s="156"/>
    </row>
    <row r="6485" spans="37:37">
      <c r="AK6485" s="156"/>
    </row>
    <row r="6486" spans="37:37">
      <c r="AK6486" s="156"/>
    </row>
    <row r="6487" spans="37:37">
      <c r="AK6487" s="156"/>
    </row>
    <row r="6488" spans="37:37">
      <c r="AK6488" s="156"/>
    </row>
    <row r="6489" spans="37:37">
      <c r="AK6489" s="156"/>
    </row>
    <row r="6490" spans="37:37">
      <c r="AK6490" s="156"/>
    </row>
    <row r="6491" spans="37:37">
      <c r="AK6491" s="156"/>
    </row>
    <row r="6492" spans="37:37">
      <c r="AK6492" s="156"/>
    </row>
    <row r="6493" spans="37:37">
      <c r="AK6493" s="156"/>
    </row>
    <row r="6494" spans="37:37">
      <c r="AK6494" s="156"/>
    </row>
    <row r="6495" spans="37:37">
      <c r="AK6495" s="156"/>
    </row>
    <row r="6496" spans="37:37">
      <c r="AK6496" s="156"/>
    </row>
    <row r="6497" spans="37:37">
      <c r="AK6497" s="156"/>
    </row>
    <row r="6498" spans="37:37">
      <c r="AK6498" s="156"/>
    </row>
    <row r="6499" spans="37:37">
      <c r="AK6499" s="156"/>
    </row>
    <row r="6500" spans="37:37">
      <c r="AK6500" s="156"/>
    </row>
    <row r="6501" spans="37:37">
      <c r="AK6501" s="156"/>
    </row>
    <row r="6502" spans="37:37">
      <c r="AK6502" s="156"/>
    </row>
    <row r="6503" spans="37:37">
      <c r="AK6503" s="156"/>
    </row>
    <row r="6504" spans="37:37">
      <c r="AK6504" s="156"/>
    </row>
    <row r="6505" spans="37:37">
      <c r="AK6505" s="156"/>
    </row>
    <row r="6506" spans="37:37">
      <c r="AK6506" s="156"/>
    </row>
    <row r="6507" spans="37:37">
      <c r="AK6507" s="156"/>
    </row>
    <row r="6508" spans="37:37">
      <c r="AK6508" s="156"/>
    </row>
    <row r="6509" spans="37:37">
      <c r="AK6509" s="156"/>
    </row>
    <row r="6510" spans="37:37">
      <c r="AK6510" s="156"/>
    </row>
    <row r="6511" spans="37:37">
      <c r="AK6511" s="156"/>
    </row>
    <row r="6512" spans="37:37">
      <c r="AK6512" s="156"/>
    </row>
    <row r="6513" spans="37:37">
      <c r="AK6513" s="156"/>
    </row>
    <row r="6514" spans="37:37">
      <c r="AK6514" s="156"/>
    </row>
    <row r="6515" spans="37:37">
      <c r="AK6515" s="156"/>
    </row>
    <row r="6516" spans="37:37">
      <c r="AK6516" s="156"/>
    </row>
    <row r="6517" spans="37:37">
      <c r="AK6517" s="156"/>
    </row>
    <row r="6518" spans="37:37">
      <c r="AK6518" s="156"/>
    </row>
    <row r="6519" spans="37:37">
      <c r="AK6519" s="156"/>
    </row>
    <row r="6520" spans="37:37">
      <c r="AK6520" s="156"/>
    </row>
    <row r="6521" spans="37:37">
      <c r="AK6521" s="156"/>
    </row>
    <row r="6522" spans="37:37">
      <c r="AK6522" s="156"/>
    </row>
    <row r="6523" spans="37:37">
      <c r="AK6523" s="156"/>
    </row>
    <row r="6524" spans="37:37">
      <c r="AK6524" s="156"/>
    </row>
    <row r="6525" spans="37:37">
      <c r="AK6525" s="156"/>
    </row>
    <row r="6526" spans="37:37">
      <c r="AK6526" s="156"/>
    </row>
    <row r="6527" spans="37:37">
      <c r="AK6527" s="156"/>
    </row>
    <row r="6528" spans="37:37">
      <c r="AK6528" s="156"/>
    </row>
    <row r="6529" spans="37:37">
      <c r="AK6529" s="156"/>
    </row>
    <row r="6530" spans="37:37">
      <c r="AK6530" s="156"/>
    </row>
    <row r="6531" spans="37:37">
      <c r="AK6531" s="156"/>
    </row>
    <row r="6532" spans="37:37">
      <c r="AK6532" s="156"/>
    </row>
    <row r="6533" spans="37:37">
      <c r="AK6533" s="156"/>
    </row>
    <row r="6534" spans="37:37">
      <c r="AK6534" s="156"/>
    </row>
    <row r="6535" spans="37:37">
      <c r="AK6535" s="156"/>
    </row>
    <row r="6536" spans="37:37">
      <c r="AK6536" s="156"/>
    </row>
    <row r="6537" spans="37:37">
      <c r="AK6537" s="156"/>
    </row>
    <row r="6538" spans="37:37">
      <c r="AK6538" s="156"/>
    </row>
    <row r="6539" spans="37:37">
      <c r="AK6539" s="156"/>
    </row>
    <row r="6540" spans="37:37">
      <c r="AK6540" s="156"/>
    </row>
    <row r="6541" spans="37:37">
      <c r="AK6541" s="156"/>
    </row>
    <row r="6542" spans="37:37">
      <c r="AK6542" s="156"/>
    </row>
    <row r="6543" spans="37:37">
      <c r="AK6543" s="156"/>
    </row>
    <row r="6544" spans="37:37">
      <c r="AK6544" s="156"/>
    </row>
    <row r="6545" spans="37:37">
      <c r="AK6545" s="156"/>
    </row>
    <row r="6546" spans="37:37">
      <c r="AK6546" s="156"/>
    </row>
    <row r="6547" spans="37:37">
      <c r="AK6547" s="156"/>
    </row>
    <row r="6548" spans="37:37">
      <c r="AK6548" s="156"/>
    </row>
    <row r="6549" spans="37:37">
      <c r="AK6549" s="156"/>
    </row>
    <row r="6550" spans="37:37">
      <c r="AK6550" s="156"/>
    </row>
    <row r="6551" spans="37:37">
      <c r="AK6551" s="156"/>
    </row>
    <row r="6552" spans="37:37">
      <c r="AK6552" s="156"/>
    </row>
    <row r="6553" spans="37:37">
      <c r="AK6553" s="156"/>
    </row>
    <row r="6554" spans="37:37">
      <c r="AK6554" s="156"/>
    </row>
    <row r="6555" spans="37:37">
      <c r="AK6555" s="156"/>
    </row>
    <row r="6556" spans="37:37">
      <c r="AK6556" s="156"/>
    </row>
    <row r="6557" spans="37:37">
      <c r="AK6557" s="156"/>
    </row>
    <row r="6558" spans="37:37">
      <c r="AK6558" s="156"/>
    </row>
    <row r="6559" spans="37:37">
      <c r="AK6559" s="156"/>
    </row>
    <row r="6560" spans="37:37">
      <c r="AK6560" s="156"/>
    </row>
    <row r="6561" spans="37:37">
      <c r="AK6561" s="156"/>
    </row>
    <row r="6562" spans="37:37">
      <c r="AK6562" s="156"/>
    </row>
    <row r="6563" spans="37:37">
      <c r="AK6563" s="156"/>
    </row>
    <row r="6564" spans="37:37">
      <c r="AK6564" s="156"/>
    </row>
    <row r="6565" spans="37:37">
      <c r="AK6565" s="156"/>
    </row>
    <row r="6566" spans="37:37">
      <c r="AK6566" s="156"/>
    </row>
    <row r="6567" spans="37:37">
      <c r="AK6567" s="156"/>
    </row>
    <row r="6568" spans="37:37">
      <c r="AK6568" s="156"/>
    </row>
    <row r="6569" spans="37:37">
      <c r="AK6569" s="156"/>
    </row>
    <row r="6570" spans="37:37">
      <c r="AK6570" s="156"/>
    </row>
    <row r="6571" spans="37:37">
      <c r="AK6571" s="156"/>
    </row>
    <row r="6572" spans="37:37">
      <c r="AK6572" s="156"/>
    </row>
    <row r="6573" spans="37:37">
      <c r="AK6573" s="156"/>
    </row>
    <row r="6574" spans="37:37">
      <c r="AK6574" s="156"/>
    </row>
    <row r="6575" spans="37:37">
      <c r="AK6575" s="156"/>
    </row>
    <row r="6576" spans="37:37">
      <c r="AK6576" s="156"/>
    </row>
    <row r="6577" spans="37:37">
      <c r="AK6577" s="156"/>
    </row>
    <row r="6578" spans="37:37">
      <c r="AK6578" s="156"/>
    </row>
    <row r="6579" spans="37:37">
      <c r="AK6579" s="156"/>
    </row>
    <row r="6580" spans="37:37">
      <c r="AK6580" s="156"/>
    </row>
    <row r="6581" spans="37:37">
      <c r="AK6581" s="156"/>
    </row>
    <row r="6582" spans="37:37">
      <c r="AK6582" s="156"/>
    </row>
    <row r="6583" spans="37:37">
      <c r="AK6583" s="156"/>
    </row>
    <row r="6584" spans="37:37">
      <c r="AK6584" s="156"/>
    </row>
    <row r="6585" spans="37:37">
      <c r="AK6585" s="156"/>
    </row>
    <row r="6586" spans="37:37">
      <c r="AK6586" s="156"/>
    </row>
    <row r="6587" spans="37:37">
      <c r="AK6587" s="156"/>
    </row>
    <row r="6588" spans="37:37">
      <c r="AK6588" s="156"/>
    </row>
    <row r="6589" spans="37:37">
      <c r="AK6589" s="156"/>
    </row>
    <row r="6590" spans="37:37">
      <c r="AK6590" s="156"/>
    </row>
    <row r="6591" spans="37:37">
      <c r="AK6591" s="156"/>
    </row>
    <row r="6592" spans="37:37">
      <c r="AK6592" s="156"/>
    </row>
    <row r="6593" spans="37:37">
      <c r="AK6593" s="156"/>
    </row>
    <row r="6594" spans="37:37">
      <c r="AK6594" s="156"/>
    </row>
    <row r="6595" spans="37:37">
      <c r="AK6595" s="156"/>
    </row>
    <row r="6596" spans="37:37">
      <c r="AK6596" s="156"/>
    </row>
    <row r="6597" spans="37:37">
      <c r="AK6597" s="156"/>
    </row>
    <row r="6598" spans="37:37">
      <c r="AK6598" s="156"/>
    </row>
    <row r="6599" spans="37:37">
      <c r="AK6599" s="156"/>
    </row>
    <row r="6600" spans="37:37">
      <c r="AK6600" s="156"/>
    </row>
    <row r="6601" spans="37:37">
      <c r="AK6601" s="156"/>
    </row>
    <row r="6602" spans="37:37">
      <c r="AK6602" s="156"/>
    </row>
    <row r="6603" spans="37:37">
      <c r="AK6603" s="156"/>
    </row>
    <row r="6604" spans="37:37">
      <c r="AK6604" s="156"/>
    </row>
    <row r="6605" spans="37:37">
      <c r="AK6605" s="156"/>
    </row>
    <row r="6606" spans="37:37">
      <c r="AK6606" s="156"/>
    </row>
    <row r="6607" spans="37:37">
      <c r="AK6607" s="156"/>
    </row>
    <row r="6608" spans="37:37">
      <c r="AK6608" s="156"/>
    </row>
    <row r="6609" spans="37:37">
      <c r="AK6609" s="156"/>
    </row>
    <row r="6610" spans="37:37">
      <c r="AK6610" s="156"/>
    </row>
    <row r="6611" spans="37:37">
      <c r="AK6611" s="156"/>
    </row>
    <row r="6612" spans="37:37">
      <c r="AK6612" s="156"/>
    </row>
    <row r="6613" spans="37:37">
      <c r="AK6613" s="156"/>
    </row>
    <row r="6614" spans="37:37">
      <c r="AK6614" s="156"/>
    </row>
    <row r="6615" spans="37:37">
      <c r="AK6615" s="156"/>
    </row>
    <row r="6616" spans="37:37">
      <c r="AK6616" s="156"/>
    </row>
    <row r="6617" spans="37:37">
      <c r="AK6617" s="156"/>
    </row>
    <row r="6618" spans="37:37">
      <c r="AK6618" s="156"/>
    </row>
    <row r="6619" spans="37:37">
      <c r="AK6619" s="156"/>
    </row>
    <row r="6620" spans="37:37">
      <c r="AK6620" s="156"/>
    </row>
    <row r="6621" spans="37:37">
      <c r="AK6621" s="156"/>
    </row>
    <row r="6622" spans="37:37">
      <c r="AK6622" s="156"/>
    </row>
    <row r="6623" spans="37:37">
      <c r="AK6623" s="156"/>
    </row>
    <row r="6624" spans="37:37">
      <c r="AK6624" s="156"/>
    </row>
    <row r="6625" spans="37:37">
      <c r="AK6625" s="156"/>
    </row>
    <row r="6626" spans="37:37">
      <c r="AK6626" s="156"/>
    </row>
    <row r="6627" spans="37:37">
      <c r="AK6627" s="156"/>
    </row>
    <row r="6628" spans="37:37">
      <c r="AK6628" s="156"/>
    </row>
    <row r="6629" spans="37:37">
      <c r="AK6629" s="156"/>
    </row>
    <row r="6630" spans="37:37">
      <c r="AK6630" s="156"/>
    </row>
    <row r="6631" spans="37:37">
      <c r="AK6631" s="156"/>
    </row>
    <row r="6632" spans="37:37">
      <c r="AK6632" s="156"/>
    </row>
    <row r="6633" spans="37:37">
      <c r="AK6633" s="156"/>
    </row>
    <row r="6634" spans="37:37">
      <c r="AK6634" s="156"/>
    </row>
    <row r="6635" spans="37:37">
      <c r="AK6635" s="156"/>
    </row>
    <row r="6636" spans="37:37">
      <c r="AK6636" s="156"/>
    </row>
    <row r="6637" spans="37:37">
      <c r="AK6637" s="156"/>
    </row>
    <row r="6638" spans="37:37">
      <c r="AK6638" s="156"/>
    </row>
    <row r="6639" spans="37:37">
      <c r="AK6639" s="156"/>
    </row>
    <row r="6640" spans="37:37">
      <c r="AK6640" s="156"/>
    </row>
    <row r="6641" spans="37:37">
      <c r="AK6641" s="156"/>
    </row>
    <row r="6642" spans="37:37">
      <c r="AK6642" s="156"/>
    </row>
    <row r="6643" spans="37:37">
      <c r="AK6643" s="156"/>
    </row>
    <row r="6644" spans="37:37">
      <c r="AK6644" s="156"/>
    </row>
    <row r="6645" spans="37:37">
      <c r="AK6645" s="156"/>
    </row>
    <row r="6646" spans="37:37">
      <c r="AK6646" s="156"/>
    </row>
    <row r="6647" spans="37:37">
      <c r="AK6647" s="156"/>
    </row>
    <row r="6648" spans="37:37">
      <c r="AK6648" s="156"/>
    </row>
    <row r="6649" spans="37:37">
      <c r="AK6649" s="156"/>
    </row>
    <row r="6650" spans="37:37">
      <c r="AK6650" s="156"/>
    </row>
    <row r="6651" spans="37:37">
      <c r="AK6651" s="156"/>
    </row>
    <row r="6652" spans="37:37">
      <c r="AK6652" s="156"/>
    </row>
    <row r="6653" spans="37:37">
      <c r="AK6653" s="156"/>
    </row>
    <row r="6654" spans="37:37">
      <c r="AK6654" s="156"/>
    </row>
    <row r="6655" spans="37:37">
      <c r="AK6655" s="156"/>
    </row>
    <row r="6656" spans="37:37">
      <c r="AK6656" s="156"/>
    </row>
    <row r="6657" spans="37:37">
      <c r="AK6657" s="156"/>
    </row>
    <row r="6658" spans="37:37">
      <c r="AK6658" s="156"/>
    </row>
    <row r="6659" spans="37:37">
      <c r="AK6659" s="156"/>
    </row>
    <row r="6660" spans="37:37">
      <c r="AK6660" s="156"/>
    </row>
    <row r="6661" spans="37:37">
      <c r="AK6661" s="156"/>
    </row>
    <row r="6662" spans="37:37">
      <c r="AK6662" s="156"/>
    </row>
    <row r="6663" spans="37:37">
      <c r="AK6663" s="156"/>
    </row>
    <row r="6664" spans="37:37">
      <c r="AK6664" s="156"/>
    </row>
    <row r="6665" spans="37:37">
      <c r="AK6665" s="156"/>
    </row>
    <row r="6666" spans="37:37">
      <c r="AK6666" s="156"/>
    </row>
    <row r="6667" spans="37:37">
      <c r="AK6667" s="156"/>
    </row>
    <row r="6668" spans="37:37">
      <c r="AK6668" s="156"/>
    </row>
    <row r="6669" spans="37:37">
      <c r="AK6669" s="156"/>
    </row>
    <row r="6670" spans="37:37">
      <c r="AK6670" s="156"/>
    </row>
    <row r="6671" spans="37:37">
      <c r="AK6671" s="156"/>
    </row>
    <row r="6672" spans="37:37">
      <c r="AK6672" s="156"/>
    </row>
    <row r="6673" spans="37:37">
      <c r="AK6673" s="156"/>
    </row>
    <row r="6674" spans="37:37">
      <c r="AK6674" s="156"/>
    </row>
    <row r="6675" spans="37:37">
      <c r="AK6675" s="156"/>
    </row>
    <row r="6676" spans="37:37">
      <c r="AK6676" s="156"/>
    </row>
    <row r="6677" spans="37:37">
      <c r="AK6677" s="156"/>
    </row>
    <row r="6678" spans="37:37">
      <c r="AK6678" s="156"/>
    </row>
    <row r="6679" spans="37:37">
      <c r="AK6679" s="156"/>
    </row>
    <row r="6680" spans="37:37">
      <c r="AK6680" s="156"/>
    </row>
    <row r="6681" spans="37:37">
      <c r="AK6681" s="156"/>
    </row>
    <row r="6682" spans="37:37">
      <c r="AK6682" s="156"/>
    </row>
    <row r="6683" spans="37:37">
      <c r="AK6683" s="156"/>
    </row>
    <row r="6684" spans="37:37">
      <c r="AK6684" s="156"/>
    </row>
    <row r="6685" spans="37:37">
      <c r="AK6685" s="156"/>
    </row>
    <row r="6686" spans="37:37">
      <c r="AK6686" s="156"/>
    </row>
    <row r="6687" spans="37:37">
      <c r="AK6687" s="156"/>
    </row>
    <row r="6688" spans="37:37">
      <c r="AK6688" s="156"/>
    </row>
    <row r="6689" spans="37:37">
      <c r="AK6689" s="156"/>
    </row>
    <row r="6690" spans="37:37">
      <c r="AK6690" s="156"/>
    </row>
    <row r="6691" spans="37:37">
      <c r="AK6691" s="156"/>
    </row>
    <row r="6692" spans="37:37">
      <c r="AK6692" s="156"/>
    </row>
    <row r="6693" spans="37:37">
      <c r="AK6693" s="156"/>
    </row>
    <row r="6694" spans="37:37">
      <c r="AK6694" s="156"/>
    </row>
    <row r="6695" spans="37:37">
      <c r="AK6695" s="156"/>
    </row>
    <row r="6696" spans="37:37">
      <c r="AK6696" s="156"/>
    </row>
    <row r="6697" spans="37:37">
      <c r="AK6697" s="156"/>
    </row>
    <row r="6698" spans="37:37">
      <c r="AK6698" s="156"/>
    </row>
    <row r="6699" spans="37:37">
      <c r="AK6699" s="156"/>
    </row>
    <row r="6700" spans="37:37">
      <c r="AK6700" s="156"/>
    </row>
    <row r="6701" spans="37:37">
      <c r="AK6701" s="156"/>
    </row>
    <row r="6702" spans="37:37">
      <c r="AK6702" s="156"/>
    </row>
    <row r="6703" spans="37:37">
      <c r="AK6703" s="156"/>
    </row>
    <row r="6704" spans="37:37">
      <c r="AK6704" s="156"/>
    </row>
    <row r="6705" spans="37:37">
      <c r="AK6705" s="156"/>
    </row>
    <row r="6706" spans="37:37">
      <c r="AK6706" s="156"/>
    </row>
    <row r="6707" spans="37:37">
      <c r="AK6707" s="156"/>
    </row>
    <row r="6708" spans="37:37">
      <c r="AK6708" s="156"/>
    </row>
    <row r="6709" spans="37:37">
      <c r="AK6709" s="156"/>
    </row>
    <row r="6710" spans="37:37">
      <c r="AK6710" s="156"/>
    </row>
    <row r="6711" spans="37:37">
      <c r="AK6711" s="156"/>
    </row>
    <row r="6712" spans="37:37">
      <c r="AK6712" s="156"/>
    </row>
    <row r="6713" spans="37:37">
      <c r="AK6713" s="156"/>
    </row>
    <row r="6714" spans="37:37">
      <c r="AK6714" s="156"/>
    </row>
    <row r="6715" spans="37:37">
      <c r="AK6715" s="156"/>
    </row>
    <row r="6716" spans="37:37">
      <c r="AK6716" s="156"/>
    </row>
    <row r="6717" spans="37:37">
      <c r="AK6717" s="156"/>
    </row>
    <row r="6718" spans="37:37">
      <c r="AK6718" s="156"/>
    </row>
    <row r="6719" spans="37:37">
      <c r="AK6719" s="156"/>
    </row>
    <row r="6720" spans="37:37">
      <c r="AK6720" s="156"/>
    </row>
    <row r="6721" spans="37:37">
      <c r="AK6721" s="156"/>
    </row>
    <row r="6722" spans="37:37">
      <c r="AK6722" s="156"/>
    </row>
    <row r="6723" spans="37:37">
      <c r="AK6723" s="156"/>
    </row>
    <row r="6724" spans="37:37">
      <c r="AK6724" s="156"/>
    </row>
    <row r="6725" spans="37:37">
      <c r="AK6725" s="156"/>
    </row>
    <row r="6726" spans="37:37">
      <c r="AK6726" s="156"/>
    </row>
    <row r="6727" spans="37:37">
      <c r="AK6727" s="156"/>
    </row>
    <row r="6728" spans="37:37">
      <c r="AK6728" s="156"/>
    </row>
    <row r="6729" spans="37:37">
      <c r="AK6729" s="156"/>
    </row>
    <row r="6730" spans="37:37">
      <c r="AK6730" s="156"/>
    </row>
    <row r="6731" spans="37:37">
      <c r="AK6731" s="156"/>
    </row>
    <row r="6732" spans="37:37">
      <c r="AK6732" s="156"/>
    </row>
    <row r="6733" spans="37:37">
      <c r="AK6733" s="156"/>
    </row>
    <row r="6734" spans="37:37">
      <c r="AK6734" s="156"/>
    </row>
    <row r="6735" spans="37:37">
      <c r="AK6735" s="156"/>
    </row>
    <row r="6736" spans="37:37">
      <c r="AK6736" s="156"/>
    </row>
    <row r="6737" spans="37:37">
      <c r="AK6737" s="156"/>
    </row>
    <row r="6738" spans="37:37">
      <c r="AK6738" s="156"/>
    </row>
    <row r="6739" spans="37:37">
      <c r="AK6739" s="156"/>
    </row>
    <row r="6740" spans="37:37">
      <c r="AK6740" s="156"/>
    </row>
    <row r="6741" spans="37:37">
      <c r="AK6741" s="156"/>
    </row>
    <row r="6742" spans="37:37">
      <c r="AK6742" s="156"/>
    </row>
    <row r="6743" spans="37:37">
      <c r="AK6743" s="156"/>
    </row>
    <row r="6744" spans="37:37">
      <c r="AK6744" s="156"/>
    </row>
    <row r="6745" spans="37:37">
      <c r="AK6745" s="156"/>
    </row>
    <row r="6746" spans="37:37">
      <c r="AK6746" s="156"/>
    </row>
    <row r="6747" spans="37:37">
      <c r="AK6747" s="156"/>
    </row>
    <row r="6748" spans="37:37">
      <c r="AK6748" s="156"/>
    </row>
    <row r="6749" spans="37:37">
      <c r="AK6749" s="156"/>
    </row>
    <row r="6750" spans="37:37">
      <c r="AK6750" s="156"/>
    </row>
    <row r="6751" spans="37:37">
      <c r="AK6751" s="156"/>
    </row>
    <row r="6752" spans="37:37">
      <c r="AK6752" s="156"/>
    </row>
    <row r="6753" spans="37:37">
      <c r="AK6753" s="156"/>
    </row>
    <row r="6754" spans="37:37">
      <c r="AK6754" s="156"/>
    </row>
    <row r="6755" spans="37:37">
      <c r="AK6755" s="156"/>
    </row>
    <row r="6756" spans="37:37">
      <c r="AK6756" s="156"/>
    </row>
    <row r="6757" spans="37:37">
      <c r="AK6757" s="156"/>
    </row>
    <row r="6758" spans="37:37">
      <c r="AK6758" s="156"/>
    </row>
    <row r="6759" spans="37:37">
      <c r="AK6759" s="156"/>
    </row>
    <row r="6760" spans="37:37">
      <c r="AK6760" s="156"/>
    </row>
    <row r="6761" spans="37:37">
      <c r="AK6761" s="156"/>
    </row>
    <row r="6762" spans="37:37">
      <c r="AK6762" s="156"/>
    </row>
    <row r="6763" spans="37:37">
      <c r="AK6763" s="156"/>
    </row>
    <row r="6764" spans="37:37">
      <c r="AK6764" s="156"/>
    </row>
    <row r="6765" spans="37:37">
      <c r="AK6765" s="156"/>
    </row>
    <row r="6766" spans="37:37">
      <c r="AK6766" s="156"/>
    </row>
    <row r="6767" spans="37:37">
      <c r="AK6767" s="156"/>
    </row>
    <row r="6768" spans="37:37">
      <c r="AK6768" s="156"/>
    </row>
    <row r="6769" spans="37:37">
      <c r="AK6769" s="156"/>
    </row>
    <row r="6770" spans="37:37">
      <c r="AK6770" s="156"/>
    </row>
    <row r="6771" spans="37:37">
      <c r="AK6771" s="156"/>
    </row>
    <row r="6772" spans="37:37">
      <c r="AK6772" s="156"/>
    </row>
    <row r="6773" spans="37:37">
      <c r="AK6773" s="156"/>
    </row>
    <row r="6774" spans="37:37">
      <c r="AK6774" s="156"/>
    </row>
    <row r="6775" spans="37:37">
      <c r="AK6775" s="156"/>
    </row>
    <row r="6776" spans="37:37">
      <c r="AK6776" s="156"/>
    </row>
    <row r="6777" spans="37:37">
      <c r="AK6777" s="156"/>
    </row>
    <row r="6778" spans="37:37">
      <c r="AK6778" s="156"/>
    </row>
    <row r="6779" spans="37:37">
      <c r="AK6779" s="156"/>
    </row>
    <row r="6780" spans="37:37">
      <c r="AK6780" s="156"/>
    </row>
    <row r="6781" spans="37:37">
      <c r="AK6781" s="156"/>
    </row>
    <row r="6782" spans="37:37">
      <c r="AK6782" s="156"/>
    </row>
    <row r="6783" spans="37:37">
      <c r="AK6783" s="156"/>
    </row>
    <row r="6784" spans="37:37">
      <c r="AK6784" s="156"/>
    </row>
    <row r="6785" spans="37:37">
      <c r="AK6785" s="156"/>
    </row>
    <row r="6786" spans="37:37">
      <c r="AK6786" s="156"/>
    </row>
    <row r="6787" spans="37:37">
      <c r="AK6787" s="156"/>
    </row>
    <row r="6788" spans="37:37">
      <c r="AK6788" s="156"/>
    </row>
    <row r="6789" spans="37:37">
      <c r="AK6789" s="156"/>
    </row>
    <row r="6790" spans="37:37">
      <c r="AK6790" s="156"/>
    </row>
    <row r="6791" spans="37:37">
      <c r="AK6791" s="156"/>
    </row>
    <row r="6792" spans="37:37">
      <c r="AK6792" s="156"/>
    </row>
    <row r="6793" spans="37:37">
      <c r="AK6793" s="156"/>
    </row>
    <row r="6794" spans="37:37">
      <c r="AK6794" s="156"/>
    </row>
    <row r="6795" spans="37:37">
      <c r="AK6795" s="156"/>
    </row>
    <row r="6796" spans="37:37">
      <c r="AK6796" s="156"/>
    </row>
    <row r="6797" spans="37:37">
      <c r="AK6797" s="156"/>
    </row>
    <row r="6798" spans="37:37">
      <c r="AK6798" s="156"/>
    </row>
    <row r="6799" spans="37:37">
      <c r="AK6799" s="156"/>
    </row>
    <row r="6800" spans="37:37">
      <c r="AK6800" s="156"/>
    </row>
    <row r="6801" spans="37:37">
      <c r="AK6801" s="156"/>
    </row>
    <row r="6802" spans="37:37">
      <c r="AK6802" s="156"/>
    </row>
    <row r="6803" spans="37:37">
      <c r="AK6803" s="156"/>
    </row>
    <row r="6804" spans="37:37">
      <c r="AK6804" s="156"/>
    </row>
    <row r="6805" spans="37:37">
      <c r="AK6805" s="156"/>
    </row>
    <row r="6806" spans="37:37">
      <c r="AK6806" s="156"/>
    </row>
    <row r="6807" spans="37:37">
      <c r="AK6807" s="156"/>
    </row>
    <row r="6808" spans="37:37">
      <c r="AK6808" s="156"/>
    </row>
    <row r="6809" spans="37:37">
      <c r="AK6809" s="156"/>
    </row>
    <row r="6810" spans="37:37">
      <c r="AK6810" s="156"/>
    </row>
    <row r="6811" spans="37:37">
      <c r="AK6811" s="156"/>
    </row>
    <row r="6812" spans="37:37">
      <c r="AK6812" s="156"/>
    </row>
    <row r="6813" spans="37:37">
      <c r="AK6813" s="156"/>
    </row>
    <row r="6814" spans="37:37">
      <c r="AK6814" s="156"/>
    </row>
    <row r="6815" spans="37:37">
      <c r="AK6815" s="156"/>
    </row>
    <row r="6816" spans="37:37">
      <c r="AK6816" s="156"/>
    </row>
    <row r="6817" spans="37:37">
      <c r="AK6817" s="156"/>
    </row>
    <row r="6818" spans="37:37">
      <c r="AK6818" s="156"/>
    </row>
    <row r="6819" spans="37:37">
      <c r="AK6819" s="156"/>
    </row>
    <row r="6820" spans="37:37">
      <c r="AK6820" s="156"/>
    </row>
    <row r="6821" spans="37:37">
      <c r="AK6821" s="156"/>
    </row>
    <row r="6822" spans="37:37">
      <c r="AK6822" s="156"/>
    </row>
    <row r="6823" spans="37:37">
      <c r="AK6823" s="156"/>
    </row>
    <row r="6824" spans="37:37">
      <c r="AK6824" s="156"/>
    </row>
    <row r="6825" spans="37:37">
      <c r="AK6825" s="156"/>
    </row>
    <row r="6826" spans="37:37">
      <c r="AK6826" s="156"/>
    </row>
    <row r="6827" spans="37:37">
      <c r="AK6827" s="156"/>
    </row>
    <row r="6828" spans="37:37">
      <c r="AK6828" s="156"/>
    </row>
    <row r="6829" spans="37:37">
      <c r="AK6829" s="156"/>
    </row>
    <row r="6830" spans="37:37">
      <c r="AK6830" s="156"/>
    </row>
    <row r="6831" spans="37:37">
      <c r="AK6831" s="156"/>
    </row>
    <row r="6832" spans="37:37">
      <c r="AK6832" s="156"/>
    </row>
    <row r="6833" spans="37:37">
      <c r="AK6833" s="156"/>
    </row>
    <row r="6834" spans="37:37">
      <c r="AK6834" s="156"/>
    </row>
    <row r="6835" spans="37:37">
      <c r="AK6835" s="156"/>
    </row>
    <row r="6836" spans="37:37">
      <c r="AK6836" s="156"/>
    </row>
    <row r="6837" spans="37:37">
      <c r="AK6837" s="156"/>
    </row>
    <row r="6838" spans="37:37">
      <c r="AK6838" s="156"/>
    </row>
    <row r="6839" spans="37:37">
      <c r="AK6839" s="156"/>
    </row>
    <row r="6840" spans="37:37">
      <c r="AK6840" s="156"/>
    </row>
    <row r="6841" spans="37:37">
      <c r="AK6841" s="156"/>
    </row>
    <row r="6842" spans="37:37">
      <c r="AK6842" s="156"/>
    </row>
    <row r="6843" spans="37:37">
      <c r="AK6843" s="156"/>
    </row>
    <row r="6844" spans="37:37">
      <c r="AK6844" s="156"/>
    </row>
    <row r="6845" spans="37:37">
      <c r="AK6845" s="156"/>
    </row>
    <row r="6846" spans="37:37">
      <c r="AK6846" s="156"/>
    </row>
    <row r="6847" spans="37:37">
      <c r="AK6847" s="156"/>
    </row>
    <row r="6848" spans="37:37">
      <c r="AK6848" s="156"/>
    </row>
    <row r="6849" spans="37:37">
      <c r="AK6849" s="156"/>
    </row>
    <row r="6850" spans="37:37">
      <c r="AK6850" s="156"/>
    </row>
    <row r="6851" spans="37:37">
      <c r="AK6851" s="156"/>
    </row>
    <row r="6852" spans="37:37">
      <c r="AK6852" s="156"/>
    </row>
    <row r="6853" spans="37:37">
      <c r="AK6853" s="156"/>
    </row>
    <row r="6854" spans="37:37">
      <c r="AK6854" s="156"/>
    </row>
    <row r="6855" spans="37:37">
      <c r="AK6855" s="156"/>
    </row>
    <row r="6856" spans="37:37">
      <c r="AK6856" s="156"/>
    </row>
    <row r="6857" spans="37:37">
      <c r="AK6857" s="156"/>
    </row>
    <row r="6858" spans="37:37">
      <c r="AK6858" s="156"/>
    </row>
    <row r="6859" spans="37:37">
      <c r="AK6859" s="156"/>
    </row>
    <row r="6860" spans="37:37">
      <c r="AK6860" s="156"/>
    </row>
    <row r="6861" spans="37:37">
      <c r="AK6861" s="156"/>
    </row>
    <row r="6862" spans="37:37">
      <c r="AK6862" s="156"/>
    </row>
    <row r="6863" spans="37:37">
      <c r="AK6863" s="156"/>
    </row>
    <row r="6864" spans="37:37">
      <c r="AK6864" s="156"/>
    </row>
    <row r="6865" spans="37:37">
      <c r="AK6865" s="156"/>
    </row>
    <row r="6866" spans="37:37">
      <c r="AK6866" s="156"/>
    </row>
    <row r="6867" spans="37:37">
      <c r="AK6867" s="156"/>
    </row>
    <row r="6868" spans="37:37">
      <c r="AK6868" s="156"/>
    </row>
    <row r="6869" spans="37:37">
      <c r="AK6869" s="156"/>
    </row>
    <row r="6870" spans="37:37">
      <c r="AK6870" s="156"/>
    </row>
    <row r="6871" spans="37:37">
      <c r="AK6871" s="156"/>
    </row>
    <row r="6872" spans="37:37">
      <c r="AK6872" s="156"/>
    </row>
    <row r="6873" spans="37:37">
      <c r="AK6873" s="156"/>
    </row>
    <row r="6874" spans="37:37">
      <c r="AK6874" s="156"/>
    </row>
    <row r="6875" spans="37:37">
      <c r="AK6875" s="156"/>
    </row>
    <row r="6876" spans="37:37">
      <c r="AK6876" s="156"/>
    </row>
    <row r="6877" spans="37:37">
      <c r="AK6877" s="156"/>
    </row>
    <row r="6878" spans="37:37">
      <c r="AK6878" s="156"/>
    </row>
    <row r="6879" spans="37:37">
      <c r="AK6879" s="156"/>
    </row>
    <row r="6880" spans="37:37">
      <c r="AK6880" s="156"/>
    </row>
    <row r="6881" spans="37:37">
      <c r="AK6881" s="156"/>
    </row>
    <row r="6882" spans="37:37">
      <c r="AK6882" s="156"/>
    </row>
    <row r="6883" spans="37:37">
      <c r="AK6883" s="156"/>
    </row>
    <row r="6884" spans="37:37">
      <c r="AK6884" s="156"/>
    </row>
    <row r="6885" spans="37:37">
      <c r="AK6885" s="156"/>
    </row>
    <row r="6886" spans="37:37">
      <c r="AK6886" s="156"/>
    </row>
    <row r="6887" spans="37:37">
      <c r="AK6887" s="156"/>
    </row>
    <row r="6888" spans="37:37">
      <c r="AK6888" s="156"/>
    </row>
    <row r="6889" spans="37:37">
      <c r="AK6889" s="156"/>
    </row>
    <row r="6890" spans="37:37">
      <c r="AK6890" s="156"/>
    </row>
    <row r="6891" spans="37:37">
      <c r="AK6891" s="156"/>
    </row>
    <row r="6892" spans="37:37">
      <c r="AK6892" s="156"/>
    </row>
    <row r="6893" spans="37:37">
      <c r="AK6893" s="156"/>
    </row>
    <row r="6894" spans="37:37">
      <c r="AK6894" s="156"/>
    </row>
    <row r="6895" spans="37:37">
      <c r="AK6895" s="156"/>
    </row>
    <row r="6896" spans="37:37">
      <c r="AK6896" s="156"/>
    </row>
    <row r="6897" spans="37:37">
      <c r="AK6897" s="156"/>
    </row>
    <row r="6898" spans="37:37">
      <c r="AK6898" s="156"/>
    </row>
    <row r="6899" spans="37:37">
      <c r="AK6899" s="156"/>
    </row>
    <row r="6900" spans="37:37">
      <c r="AK6900" s="156"/>
    </row>
    <row r="6901" spans="37:37">
      <c r="AK6901" s="156"/>
    </row>
    <row r="6902" spans="37:37">
      <c r="AK6902" s="156"/>
    </row>
    <row r="6903" spans="37:37">
      <c r="AK6903" s="156"/>
    </row>
    <row r="6904" spans="37:37">
      <c r="AK6904" s="156"/>
    </row>
    <row r="6905" spans="37:37">
      <c r="AK6905" s="156"/>
    </row>
    <row r="6906" spans="37:37">
      <c r="AK6906" s="156"/>
    </row>
    <row r="6907" spans="37:37">
      <c r="AK6907" s="156"/>
    </row>
    <row r="6908" spans="37:37">
      <c r="AK6908" s="156"/>
    </row>
    <row r="6909" spans="37:37">
      <c r="AK6909" s="156"/>
    </row>
    <row r="6910" spans="37:37">
      <c r="AK6910" s="156"/>
    </row>
    <row r="6911" spans="37:37">
      <c r="AK6911" s="156"/>
    </row>
    <row r="6912" spans="37:37">
      <c r="AK6912" s="156"/>
    </row>
    <row r="6913" spans="37:37">
      <c r="AK6913" s="156"/>
    </row>
    <row r="6914" spans="37:37">
      <c r="AK6914" s="156"/>
    </row>
    <row r="6915" spans="37:37">
      <c r="AK6915" s="156"/>
    </row>
    <row r="6916" spans="37:37">
      <c r="AK6916" s="156"/>
    </row>
    <row r="6917" spans="37:37">
      <c r="AK6917" s="156"/>
    </row>
    <row r="6918" spans="37:37">
      <c r="AK6918" s="156"/>
    </row>
    <row r="6919" spans="37:37">
      <c r="AK6919" s="156"/>
    </row>
    <row r="6920" spans="37:37">
      <c r="AK6920" s="156"/>
    </row>
    <row r="6921" spans="37:37">
      <c r="AK6921" s="156"/>
    </row>
    <row r="6922" spans="37:37">
      <c r="AK6922" s="156"/>
    </row>
    <row r="6923" spans="37:37">
      <c r="AK6923" s="156"/>
    </row>
    <row r="6924" spans="37:37">
      <c r="AK6924" s="156"/>
    </row>
    <row r="6925" spans="37:37">
      <c r="AK6925" s="156"/>
    </row>
    <row r="6926" spans="37:37">
      <c r="AK6926" s="156"/>
    </row>
    <row r="6927" spans="37:37">
      <c r="AK6927" s="156"/>
    </row>
    <row r="6928" spans="37:37">
      <c r="AK6928" s="156"/>
    </row>
    <row r="6929" spans="37:37">
      <c r="AK6929" s="156"/>
    </row>
    <row r="6930" spans="37:37">
      <c r="AK6930" s="156"/>
    </row>
    <row r="6931" spans="37:37">
      <c r="AK6931" s="156"/>
    </row>
    <row r="6932" spans="37:37">
      <c r="AK6932" s="156"/>
    </row>
    <row r="6933" spans="37:37">
      <c r="AK6933" s="156"/>
    </row>
    <row r="6934" spans="37:37">
      <c r="AK6934" s="156"/>
    </row>
    <row r="6935" spans="37:37">
      <c r="AK6935" s="156"/>
    </row>
    <row r="6936" spans="37:37">
      <c r="AK6936" s="156"/>
    </row>
    <row r="6937" spans="37:37">
      <c r="AK6937" s="156"/>
    </row>
    <row r="6938" spans="37:37">
      <c r="AK6938" s="156"/>
    </row>
    <row r="6939" spans="37:37">
      <c r="AK6939" s="156"/>
    </row>
    <row r="6940" spans="37:37">
      <c r="AK6940" s="156"/>
    </row>
    <row r="6941" spans="37:37">
      <c r="AK6941" s="156"/>
    </row>
    <row r="6942" spans="37:37">
      <c r="AK6942" s="156"/>
    </row>
    <row r="6943" spans="37:37">
      <c r="AK6943" s="156"/>
    </row>
    <row r="6944" spans="37:37">
      <c r="AK6944" s="156"/>
    </row>
    <row r="6945" spans="37:37">
      <c r="AK6945" s="156"/>
    </row>
    <row r="6946" spans="37:37">
      <c r="AK6946" s="156"/>
    </row>
    <row r="6947" spans="37:37">
      <c r="AK6947" s="156"/>
    </row>
    <row r="6948" spans="37:37">
      <c r="AK6948" s="156"/>
    </row>
    <row r="6949" spans="37:37">
      <c r="AK6949" s="156"/>
    </row>
    <row r="6950" spans="37:37">
      <c r="AK6950" s="156"/>
    </row>
    <row r="6951" spans="37:37">
      <c r="AK6951" s="156"/>
    </row>
    <row r="6952" spans="37:37">
      <c r="AK6952" s="156"/>
    </row>
    <row r="6953" spans="37:37">
      <c r="AK6953" s="156"/>
    </row>
    <row r="6954" spans="37:37">
      <c r="AK6954" s="156"/>
    </row>
    <row r="6955" spans="37:37">
      <c r="AK6955" s="156"/>
    </row>
    <row r="6956" spans="37:37">
      <c r="AK6956" s="156"/>
    </row>
    <row r="6957" spans="37:37">
      <c r="AK6957" s="156"/>
    </row>
    <row r="6958" spans="37:37">
      <c r="AK6958" s="156"/>
    </row>
    <row r="6959" spans="37:37">
      <c r="AK6959" s="156"/>
    </row>
    <row r="6960" spans="37:37">
      <c r="AK6960" s="156"/>
    </row>
    <row r="6961" spans="37:37">
      <c r="AK6961" s="156"/>
    </row>
    <row r="6962" spans="37:37">
      <c r="AK6962" s="156"/>
    </row>
    <row r="6963" spans="37:37">
      <c r="AK6963" s="156"/>
    </row>
    <row r="6964" spans="37:37">
      <c r="AK6964" s="156"/>
    </row>
    <row r="6965" spans="37:37">
      <c r="AK6965" s="156"/>
    </row>
    <row r="6966" spans="37:37">
      <c r="AK6966" s="156"/>
    </row>
    <row r="6967" spans="37:37">
      <c r="AK6967" s="156"/>
    </row>
    <row r="6968" spans="37:37">
      <c r="AK6968" s="156"/>
    </row>
    <row r="6969" spans="37:37">
      <c r="AK6969" s="156"/>
    </row>
    <row r="6970" spans="37:37">
      <c r="AK6970" s="156"/>
    </row>
    <row r="6971" spans="37:37">
      <c r="AK6971" s="156"/>
    </row>
    <row r="6972" spans="37:37">
      <c r="AK6972" s="156"/>
    </row>
    <row r="6973" spans="37:37">
      <c r="AK6973" s="156"/>
    </row>
    <row r="6974" spans="37:37">
      <c r="AK6974" s="156"/>
    </row>
    <row r="6975" spans="37:37">
      <c r="AK6975" s="156"/>
    </row>
    <row r="6976" spans="37:37">
      <c r="AK6976" s="156"/>
    </row>
    <row r="6977" spans="37:37">
      <c r="AK6977" s="156"/>
    </row>
    <row r="6978" spans="37:37">
      <c r="AK6978" s="156"/>
    </row>
    <row r="6979" spans="37:37">
      <c r="AK6979" s="156"/>
    </row>
    <row r="6980" spans="37:37">
      <c r="AK6980" s="156"/>
    </row>
    <row r="6981" spans="37:37">
      <c r="AK6981" s="156"/>
    </row>
    <row r="6982" spans="37:37">
      <c r="AK6982" s="156"/>
    </row>
    <row r="6983" spans="37:37">
      <c r="AK6983" s="156"/>
    </row>
    <row r="6984" spans="37:37">
      <c r="AK6984" s="156"/>
    </row>
    <row r="6985" spans="37:37">
      <c r="AK6985" s="156"/>
    </row>
    <row r="6986" spans="37:37">
      <c r="AK6986" s="156"/>
    </row>
    <row r="6987" spans="37:37">
      <c r="AK6987" s="156"/>
    </row>
    <row r="6988" spans="37:37">
      <c r="AK6988" s="156"/>
    </row>
    <row r="6989" spans="37:37">
      <c r="AK6989" s="156"/>
    </row>
    <row r="6990" spans="37:37">
      <c r="AK6990" s="156"/>
    </row>
    <row r="6991" spans="37:37">
      <c r="AK6991" s="156"/>
    </row>
    <row r="6992" spans="37:37">
      <c r="AK6992" s="156"/>
    </row>
    <row r="6993" spans="37:37">
      <c r="AK6993" s="156"/>
    </row>
    <row r="6994" spans="37:37">
      <c r="AK6994" s="156"/>
    </row>
    <row r="6995" spans="37:37">
      <c r="AK6995" s="156"/>
    </row>
    <row r="6996" spans="37:37">
      <c r="AK6996" s="156"/>
    </row>
    <row r="6997" spans="37:37">
      <c r="AK6997" s="156"/>
    </row>
    <row r="6998" spans="37:37">
      <c r="AK6998" s="156"/>
    </row>
    <row r="6999" spans="37:37">
      <c r="AK6999" s="156"/>
    </row>
    <row r="7000" spans="37:37">
      <c r="AK7000" s="156"/>
    </row>
    <row r="7001" spans="37:37">
      <c r="AK7001" s="156"/>
    </row>
    <row r="7002" spans="37:37">
      <c r="AK7002" s="156"/>
    </row>
    <row r="7003" spans="37:37">
      <c r="AK7003" s="156"/>
    </row>
    <row r="7004" spans="37:37">
      <c r="AK7004" s="156"/>
    </row>
    <row r="7005" spans="37:37">
      <c r="AK7005" s="156"/>
    </row>
    <row r="7006" spans="37:37">
      <c r="AK7006" s="156"/>
    </row>
    <row r="7007" spans="37:37">
      <c r="AK7007" s="156"/>
    </row>
    <row r="7008" spans="37:37">
      <c r="AK7008" s="156"/>
    </row>
    <row r="7009" spans="37:37">
      <c r="AK7009" s="156"/>
    </row>
    <row r="7010" spans="37:37">
      <c r="AK7010" s="156"/>
    </row>
    <row r="7011" spans="37:37">
      <c r="AK7011" s="156"/>
    </row>
    <row r="7012" spans="37:37">
      <c r="AK7012" s="156"/>
    </row>
    <row r="7013" spans="37:37">
      <c r="AK7013" s="156"/>
    </row>
    <row r="7014" spans="37:37">
      <c r="AK7014" s="156"/>
    </row>
    <row r="7015" spans="37:37">
      <c r="AK7015" s="156"/>
    </row>
    <row r="7016" spans="37:37">
      <c r="AK7016" s="156"/>
    </row>
    <row r="7017" spans="37:37">
      <c r="AK7017" s="156"/>
    </row>
    <row r="7018" spans="37:37">
      <c r="AK7018" s="156"/>
    </row>
    <row r="7019" spans="37:37">
      <c r="AK7019" s="156"/>
    </row>
    <row r="7020" spans="37:37">
      <c r="AK7020" s="156"/>
    </row>
    <row r="7021" spans="37:37">
      <c r="AK7021" s="156"/>
    </row>
    <row r="7022" spans="37:37">
      <c r="AK7022" s="156"/>
    </row>
    <row r="7023" spans="37:37">
      <c r="AK7023" s="156"/>
    </row>
    <row r="7024" spans="37:37">
      <c r="AK7024" s="156"/>
    </row>
    <row r="7025" spans="37:37">
      <c r="AK7025" s="156"/>
    </row>
    <row r="7026" spans="37:37">
      <c r="AK7026" s="156"/>
    </row>
    <row r="7027" spans="37:37">
      <c r="AK7027" s="156"/>
    </row>
    <row r="7028" spans="37:37">
      <c r="AK7028" s="156"/>
    </row>
    <row r="7029" spans="37:37">
      <c r="AK7029" s="156"/>
    </row>
    <row r="7030" spans="37:37">
      <c r="AK7030" s="156"/>
    </row>
    <row r="7031" spans="37:37">
      <c r="AK7031" s="156"/>
    </row>
    <row r="7032" spans="37:37">
      <c r="AK7032" s="156"/>
    </row>
    <row r="7033" spans="37:37">
      <c r="AK7033" s="156"/>
    </row>
    <row r="7034" spans="37:37">
      <c r="AK7034" s="156"/>
    </row>
    <row r="7035" spans="37:37">
      <c r="AK7035" s="156"/>
    </row>
    <row r="7036" spans="37:37">
      <c r="AK7036" s="156"/>
    </row>
    <row r="7037" spans="37:37">
      <c r="AK7037" s="156"/>
    </row>
    <row r="7038" spans="37:37">
      <c r="AK7038" s="156"/>
    </row>
    <row r="7039" spans="37:37">
      <c r="AK7039" s="156"/>
    </row>
    <row r="7040" spans="37:37">
      <c r="AK7040" s="156"/>
    </row>
    <row r="7041" spans="37:37">
      <c r="AK7041" s="156"/>
    </row>
    <row r="7042" spans="37:37">
      <c r="AK7042" s="156"/>
    </row>
    <row r="7043" spans="37:37">
      <c r="AK7043" s="156"/>
    </row>
    <row r="7044" spans="37:37">
      <c r="AK7044" s="156"/>
    </row>
    <row r="7045" spans="37:37">
      <c r="AK7045" s="156"/>
    </row>
    <row r="7046" spans="37:37">
      <c r="AK7046" s="156"/>
    </row>
    <row r="7047" spans="37:37">
      <c r="AK7047" s="156"/>
    </row>
    <row r="7048" spans="37:37">
      <c r="AK7048" s="156"/>
    </row>
    <row r="7049" spans="37:37">
      <c r="AK7049" s="156"/>
    </row>
    <row r="7050" spans="37:37">
      <c r="AK7050" s="156"/>
    </row>
    <row r="7051" spans="37:37">
      <c r="AK7051" s="156"/>
    </row>
    <row r="7052" spans="37:37">
      <c r="AK7052" s="156"/>
    </row>
    <row r="7053" spans="37:37">
      <c r="AK7053" s="156"/>
    </row>
    <row r="7054" spans="37:37">
      <c r="AK7054" s="156"/>
    </row>
    <row r="7055" spans="37:37">
      <c r="AK7055" s="156"/>
    </row>
    <row r="7056" spans="37:37">
      <c r="AK7056" s="156"/>
    </row>
    <row r="7057" spans="37:37">
      <c r="AK7057" s="156"/>
    </row>
    <row r="7058" spans="37:37">
      <c r="AK7058" s="156"/>
    </row>
    <row r="7059" spans="37:37">
      <c r="AK7059" s="156"/>
    </row>
    <row r="7060" spans="37:37">
      <c r="AK7060" s="156"/>
    </row>
    <row r="7061" spans="37:37">
      <c r="AK7061" s="156"/>
    </row>
    <row r="7062" spans="37:37">
      <c r="AK7062" s="156"/>
    </row>
    <row r="7063" spans="37:37">
      <c r="AK7063" s="156"/>
    </row>
    <row r="7064" spans="37:37">
      <c r="AK7064" s="156"/>
    </row>
    <row r="7065" spans="37:37">
      <c r="AK7065" s="156"/>
    </row>
    <row r="7066" spans="37:37">
      <c r="AK7066" s="156"/>
    </row>
    <row r="7067" spans="37:37">
      <c r="AK7067" s="156"/>
    </row>
    <row r="7068" spans="37:37">
      <c r="AK7068" s="156"/>
    </row>
    <row r="7069" spans="37:37">
      <c r="AK7069" s="156"/>
    </row>
    <row r="7070" spans="37:37">
      <c r="AK7070" s="156"/>
    </row>
    <row r="7071" spans="37:37">
      <c r="AK7071" s="156"/>
    </row>
    <row r="7072" spans="37:37">
      <c r="AK7072" s="156"/>
    </row>
    <row r="7073" spans="37:37">
      <c r="AK7073" s="156"/>
    </row>
    <row r="7074" spans="37:37">
      <c r="AK7074" s="156"/>
    </row>
    <row r="7075" spans="37:37">
      <c r="AK7075" s="156"/>
    </row>
    <row r="7076" spans="37:37">
      <c r="AK7076" s="156"/>
    </row>
    <row r="7077" spans="37:37">
      <c r="AK7077" s="156"/>
    </row>
    <row r="7078" spans="37:37">
      <c r="AK7078" s="156"/>
    </row>
    <row r="7079" spans="37:37">
      <c r="AK7079" s="156"/>
    </row>
    <row r="7080" spans="37:37">
      <c r="AK7080" s="156"/>
    </row>
    <row r="7081" spans="37:37">
      <c r="AK7081" s="156"/>
    </row>
    <row r="7082" spans="37:37">
      <c r="AK7082" s="156"/>
    </row>
    <row r="7083" spans="37:37">
      <c r="AK7083" s="156"/>
    </row>
    <row r="7084" spans="37:37">
      <c r="AK7084" s="156"/>
    </row>
    <row r="7085" spans="37:37">
      <c r="AK7085" s="156"/>
    </row>
    <row r="7086" spans="37:37">
      <c r="AK7086" s="156"/>
    </row>
    <row r="7087" spans="37:37">
      <c r="AK7087" s="156"/>
    </row>
    <row r="7088" spans="37:37">
      <c r="AK7088" s="156"/>
    </row>
    <row r="7089" spans="37:37">
      <c r="AK7089" s="156"/>
    </row>
    <row r="7090" spans="37:37">
      <c r="AK7090" s="156"/>
    </row>
    <row r="7091" spans="37:37">
      <c r="AK7091" s="156"/>
    </row>
    <row r="7092" spans="37:37">
      <c r="AK7092" s="156"/>
    </row>
    <row r="7093" spans="37:37">
      <c r="AK7093" s="156"/>
    </row>
    <row r="7094" spans="37:37">
      <c r="AK7094" s="156"/>
    </row>
    <row r="7095" spans="37:37">
      <c r="AK7095" s="156"/>
    </row>
    <row r="7096" spans="37:37">
      <c r="AK7096" s="156"/>
    </row>
    <row r="7097" spans="37:37">
      <c r="AK7097" s="156"/>
    </row>
    <row r="7098" spans="37:37">
      <c r="AK7098" s="156"/>
    </row>
    <row r="7099" spans="37:37">
      <c r="AK7099" s="156"/>
    </row>
    <row r="7100" spans="37:37">
      <c r="AK7100" s="156"/>
    </row>
    <row r="7101" spans="37:37">
      <c r="AK7101" s="156"/>
    </row>
    <row r="7102" spans="37:37">
      <c r="AK7102" s="156"/>
    </row>
    <row r="7103" spans="37:37">
      <c r="AK7103" s="156"/>
    </row>
    <row r="7104" spans="37:37">
      <c r="AK7104" s="156"/>
    </row>
    <row r="7105" spans="37:37">
      <c r="AK7105" s="156"/>
    </row>
    <row r="7106" spans="37:37">
      <c r="AK7106" s="156"/>
    </row>
    <row r="7107" spans="37:37">
      <c r="AK7107" s="156"/>
    </row>
    <row r="7108" spans="37:37">
      <c r="AK7108" s="156"/>
    </row>
    <row r="7109" spans="37:37">
      <c r="AK7109" s="156"/>
    </row>
    <row r="7110" spans="37:37">
      <c r="AK7110" s="156"/>
    </row>
    <row r="7111" spans="37:37">
      <c r="AK7111" s="156"/>
    </row>
    <row r="7112" spans="37:37">
      <c r="AK7112" s="156"/>
    </row>
    <row r="7113" spans="37:37">
      <c r="AK7113" s="156"/>
    </row>
    <row r="7114" spans="37:37">
      <c r="AK7114" s="156"/>
    </row>
    <row r="7115" spans="37:37">
      <c r="AK7115" s="156"/>
    </row>
    <row r="7116" spans="37:37">
      <c r="AK7116" s="156"/>
    </row>
    <row r="7117" spans="37:37">
      <c r="AK7117" s="156"/>
    </row>
    <row r="7118" spans="37:37">
      <c r="AK7118" s="156"/>
    </row>
    <row r="7119" spans="37:37">
      <c r="AK7119" s="156"/>
    </row>
    <row r="7120" spans="37:37">
      <c r="AK7120" s="156"/>
    </row>
    <row r="7121" spans="37:37">
      <c r="AK7121" s="156"/>
    </row>
    <row r="7122" spans="37:37">
      <c r="AK7122" s="156"/>
    </row>
    <row r="7123" spans="37:37">
      <c r="AK7123" s="156"/>
    </row>
    <row r="7124" spans="37:37">
      <c r="AK7124" s="156"/>
    </row>
    <row r="7125" spans="37:37">
      <c r="AK7125" s="156"/>
    </row>
    <row r="7126" spans="37:37">
      <c r="AK7126" s="156"/>
    </row>
    <row r="7127" spans="37:37">
      <c r="AK7127" s="156"/>
    </row>
    <row r="7128" spans="37:37">
      <c r="AK7128" s="156"/>
    </row>
    <row r="7129" spans="37:37">
      <c r="AK7129" s="156"/>
    </row>
    <row r="7130" spans="37:37">
      <c r="AK7130" s="156"/>
    </row>
    <row r="7131" spans="37:37">
      <c r="AK7131" s="156"/>
    </row>
    <row r="7132" spans="37:37">
      <c r="AK7132" s="156"/>
    </row>
    <row r="7133" spans="37:37">
      <c r="AK7133" s="156"/>
    </row>
    <row r="7134" spans="37:37">
      <c r="AK7134" s="156"/>
    </row>
    <row r="7135" spans="37:37">
      <c r="AK7135" s="156"/>
    </row>
    <row r="7136" spans="37:37">
      <c r="AK7136" s="156"/>
    </row>
    <row r="7137" spans="37:37">
      <c r="AK7137" s="156"/>
    </row>
    <row r="7138" spans="37:37">
      <c r="AK7138" s="156"/>
    </row>
    <row r="7139" spans="37:37">
      <c r="AK7139" s="156"/>
    </row>
    <row r="7140" spans="37:37">
      <c r="AK7140" s="156"/>
    </row>
    <row r="7141" spans="37:37">
      <c r="AK7141" s="156"/>
    </row>
    <row r="7142" spans="37:37">
      <c r="AK7142" s="156"/>
    </row>
    <row r="7143" spans="37:37">
      <c r="AK7143" s="156"/>
    </row>
    <row r="7144" spans="37:37">
      <c r="AK7144" s="156"/>
    </row>
    <row r="7145" spans="37:37">
      <c r="AK7145" s="156"/>
    </row>
    <row r="7146" spans="37:37">
      <c r="AK7146" s="156"/>
    </row>
    <row r="7147" spans="37:37">
      <c r="AK7147" s="156"/>
    </row>
    <row r="7148" spans="37:37">
      <c r="AK7148" s="156"/>
    </row>
    <row r="7149" spans="37:37">
      <c r="AK7149" s="156"/>
    </row>
    <row r="7150" spans="37:37">
      <c r="AK7150" s="156"/>
    </row>
    <row r="7151" spans="37:37">
      <c r="AK7151" s="156"/>
    </row>
    <row r="7152" spans="37:37">
      <c r="AK7152" s="156"/>
    </row>
    <row r="7153" spans="37:37">
      <c r="AK7153" s="156"/>
    </row>
    <row r="7154" spans="37:37">
      <c r="AK7154" s="156"/>
    </row>
    <row r="7155" spans="37:37">
      <c r="AK7155" s="156"/>
    </row>
    <row r="7156" spans="37:37">
      <c r="AK7156" s="156"/>
    </row>
    <row r="7157" spans="37:37">
      <c r="AK7157" s="156"/>
    </row>
    <row r="7158" spans="37:37">
      <c r="AK7158" s="156"/>
    </row>
    <row r="7159" spans="37:37">
      <c r="AK7159" s="156"/>
    </row>
    <row r="7160" spans="37:37">
      <c r="AK7160" s="156"/>
    </row>
    <row r="7161" spans="37:37">
      <c r="AK7161" s="156"/>
    </row>
    <row r="7162" spans="37:37">
      <c r="AK7162" s="156"/>
    </row>
    <row r="7163" spans="37:37">
      <c r="AK7163" s="156"/>
    </row>
    <row r="7164" spans="37:37">
      <c r="AK7164" s="156"/>
    </row>
    <row r="7165" spans="37:37">
      <c r="AK7165" s="156"/>
    </row>
    <row r="7166" spans="37:37">
      <c r="AK7166" s="156"/>
    </row>
    <row r="7167" spans="37:37">
      <c r="AK7167" s="156"/>
    </row>
    <row r="7168" spans="37:37">
      <c r="AK7168" s="156"/>
    </row>
    <row r="7169" spans="37:37">
      <c r="AK7169" s="156"/>
    </row>
    <row r="7170" spans="37:37">
      <c r="AK7170" s="156"/>
    </row>
    <row r="7171" spans="37:37">
      <c r="AK7171" s="156"/>
    </row>
    <row r="7172" spans="37:37">
      <c r="AK7172" s="156"/>
    </row>
    <row r="7173" spans="37:37">
      <c r="AK7173" s="156"/>
    </row>
    <row r="7174" spans="37:37">
      <c r="AK7174" s="156"/>
    </row>
    <row r="7175" spans="37:37">
      <c r="AK7175" s="156"/>
    </row>
    <row r="7176" spans="37:37">
      <c r="AK7176" s="156"/>
    </row>
    <row r="7177" spans="37:37">
      <c r="AK7177" s="156"/>
    </row>
    <row r="7178" spans="37:37">
      <c r="AK7178" s="156"/>
    </row>
    <row r="7179" spans="37:37">
      <c r="AK7179" s="156"/>
    </row>
    <row r="7180" spans="37:37">
      <c r="AK7180" s="156"/>
    </row>
    <row r="7181" spans="37:37">
      <c r="AK7181" s="156"/>
    </row>
    <row r="7182" spans="37:37">
      <c r="AK7182" s="156"/>
    </row>
    <row r="7183" spans="37:37">
      <c r="AK7183" s="156"/>
    </row>
    <row r="7184" spans="37:37">
      <c r="AK7184" s="156"/>
    </row>
    <row r="7185" spans="37:37">
      <c r="AK7185" s="156"/>
    </row>
    <row r="7186" spans="37:37">
      <c r="AK7186" s="156"/>
    </row>
    <row r="7187" spans="37:37">
      <c r="AK7187" s="156"/>
    </row>
    <row r="7188" spans="37:37">
      <c r="AK7188" s="156"/>
    </row>
    <row r="7189" spans="37:37">
      <c r="AK7189" s="156"/>
    </row>
    <row r="7190" spans="37:37">
      <c r="AK7190" s="156"/>
    </row>
    <row r="7191" spans="37:37">
      <c r="AK7191" s="156"/>
    </row>
    <row r="7192" spans="37:37">
      <c r="AK7192" s="156"/>
    </row>
    <row r="7193" spans="37:37">
      <c r="AK7193" s="156"/>
    </row>
    <row r="7194" spans="37:37">
      <c r="AK7194" s="156"/>
    </row>
    <row r="7195" spans="37:37">
      <c r="AK7195" s="156"/>
    </row>
    <row r="7196" spans="37:37">
      <c r="AK7196" s="156"/>
    </row>
    <row r="7197" spans="37:37">
      <c r="AK7197" s="156"/>
    </row>
    <row r="7198" spans="37:37">
      <c r="AK7198" s="156"/>
    </row>
    <row r="7199" spans="37:37">
      <c r="AK7199" s="156"/>
    </row>
    <row r="7200" spans="37:37">
      <c r="AK7200" s="156"/>
    </row>
    <row r="7201" spans="37:37">
      <c r="AK7201" s="156"/>
    </row>
    <row r="7202" spans="37:37">
      <c r="AK7202" s="156"/>
    </row>
    <row r="7203" spans="37:37">
      <c r="AK7203" s="156"/>
    </row>
    <row r="7204" spans="37:37">
      <c r="AK7204" s="156"/>
    </row>
    <row r="7205" spans="37:37">
      <c r="AK7205" s="156"/>
    </row>
    <row r="7206" spans="37:37">
      <c r="AK7206" s="156"/>
    </row>
    <row r="7207" spans="37:37">
      <c r="AK7207" s="156"/>
    </row>
    <row r="7208" spans="37:37">
      <c r="AK7208" s="156"/>
    </row>
    <row r="7209" spans="37:37">
      <c r="AK7209" s="156"/>
    </row>
    <row r="7210" spans="37:37">
      <c r="AK7210" s="156"/>
    </row>
    <row r="7211" spans="37:37">
      <c r="AK7211" s="156"/>
    </row>
    <row r="7212" spans="37:37">
      <c r="AK7212" s="156"/>
    </row>
    <row r="7213" spans="37:37">
      <c r="AK7213" s="156"/>
    </row>
    <row r="7214" spans="37:37">
      <c r="AK7214" s="156"/>
    </row>
    <row r="7215" spans="37:37">
      <c r="AK7215" s="156"/>
    </row>
    <row r="7216" spans="37:37">
      <c r="AK7216" s="156"/>
    </row>
    <row r="7217" spans="37:37">
      <c r="AK7217" s="156"/>
    </row>
    <row r="7218" spans="37:37">
      <c r="AK7218" s="156"/>
    </row>
    <row r="7219" spans="37:37">
      <c r="AK7219" s="156"/>
    </row>
    <row r="7220" spans="37:37">
      <c r="AK7220" s="156"/>
    </row>
    <row r="7221" spans="37:37">
      <c r="AK7221" s="156"/>
    </row>
    <row r="7222" spans="37:37">
      <c r="AK7222" s="156"/>
    </row>
    <row r="7223" spans="37:37">
      <c r="AK7223" s="156"/>
    </row>
    <row r="7224" spans="37:37">
      <c r="AK7224" s="156"/>
    </row>
    <row r="7225" spans="37:37">
      <c r="AK7225" s="156"/>
    </row>
    <row r="7226" spans="37:37">
      <c r="AK7226" s="156"/>
    </row>
    <row r="7227" spans="37:37">
      <c r="AK7227" s="156"/>
    </row>
    <row r="7228" spans="37:37">
      <c r="AK7228" s="156"/>
    </row>
    <row r="7229" spans="37:37">
      <c r="AK7229" s="156"/>
    </row>
    <row r="7230" spans="37:37">
      <c r="AK7230" s="156"/>
    </row>
    <row r="7231" spans="37:37">
      <c r="AK7231" s="156"/>
    </row>
    <row r="7232" spans="37:37">
      <c r="AK7232" s="156"/>
    </row>
    <row r="7233" spans="37:37">
      <c r="AK7233" s="156"/>
    </row>
    <row r="7234" spans="37:37">
      <c r="AK7234" s="156"/>
    </row>
    <row r="7235" spans="37:37">
      <c r="AK7235" s="156"/>
    </row>
    <row r="7236" spans="37:37">
      <c r="AK7236" s="156"/>
    </row>
    <row r="7237" spans="37:37">
      <c r="AK7237" s="156"/>
    </row>
    <row r="7238" spans="37:37">
      <c r="AK7238" s="156"/>
    </row>
    <row r="7239" spans="37:37">
      <c r="AK7239" s="156"/>
    </row>
    <row r="7240" spans="37:37">
      <c r="AK7240" s="156"/>
    </row>
    <row r="7241" spans="37:37">
      <c r="AK7241" s="156"/>
    </row>
    <row r="7242" spans="37:37">
      <c r="AK7242" s="156"/>
    </row>
    <row r="7243" spans="37:37">
      <c r="AK7243" s="156"/>
    </row>
    <row r="7244" spans="37:37">
      <c r="AK7244" s="156"/>
    </row>
    <row r="7245" spans="37:37">
      <c r="AK7245" s="156"/>
    </row>
    <row r="7246" spans="37:37">
      <c r="AK7246" s="156"/>
    </row>
    <row r="7247" spans="37:37">
      <c r="AK7247" s="156"/>
    </row>
    <row r="7248" spans="37:37">
      <c r="AK7248" s="156"/>
    </row>
    <row r="7249" spans="37:37">
      <c r="AK7249" s="156"/>
    </row>
    <row r="7250" spans="37:37">
      <c r="AK7250" s="156"/>
    </row>
    <row r="7251" spans="37:37">
      <c r="AK7251" s="156"/>
    </row>
    <row r="7252" spans="37:37">
      <c r="AK7252" s="156"/>
    </row>
    <row r="7253" spans="37:37">
      <c r="AK7253" s="156"/>
    </row>
    <row r="7254" spans="37:37">
      <c r="AK7254" s="156"/>
    </row>
    <row r="7255" spans="37:37">
      <c r="AK7255" s="156"/>
    </row>
    <row r="7256" spans="37:37">
      <c r="AK7256" s="156"/>
    </row>
    <row r="7257" spans="37:37">
      <c r="AK7257" s="156"/>
    </row>
    <row r="7258" spans="37:37">
      <c r="AK7258" s="156"/>
    </row>
    <row r="7259" spans="37:37">
      <c r="AK7259" s="156"/>
    </row>
    <row r="7260" spans="37:37">
      <c r="AK7260" s="156"/>
    </row>
    <row r="7261" spans="37:37">
      <c r="AK7261" s="156"/>
    </row>
    <row r="7262" spans="37:37">
      <c r="AK7262" s="156"/>
    </row>
    <row r="7263" spans="37:37">
      <c r="AK7263" s="156"/>
    </row>
    <row r="7264" spans="37:37">
      <c r="AK7264" s="156"/>
    </row>
    <row r="7265" spans="37:37">
      <c r="AK7265" s="156"/>
    </row>
    <row r="7266" spans="37:37">
      <c r="AK7266" s="156"/>
    </row>
    <row r="7267" spans="37:37">
      <c r="AK7267" s="156"/>
    </row>
    <row r="7268" spans="37:37">
      <c r="AK7268" s="156"/>
    </row>
    <row r="7269" spans="37:37">
      <c r="AK7269" s="156"/>
    </row>
    <row r="7270" spans="37:37">
      <c r="AK7270" s="156"/>
    </row>
    <row r="7271" spans="37:37">
      <c r="AK7271" s="156"/>
    </row>
    <row r="7272" spans="37:37">
      <c r="AK7272" s="156"/>
    </row>
    <row r="7273" spans="37:37">
      <c r="AK7273" s="156"/>
    </row>
    <row r="7274" spans="37:37">
      <c r="AK7274" s="156"/>
    </row>
    <row r="7275" spans="37:37">
      <c r="AK7275" s="156"/>
    </row>
    <row r="7276" spans="37:37">
      <c r="AK7276" s="156"/>
    </row>
    <row r="7277" spans="37:37">
      <c r="AK7277" s="156"/>
    </row>
    <row r="7278" spans="37:37">
      <c r="AK7278" s="156"/>
    </row>
    <row r="7279" spans="37:37">
      <c r="AK7279" s="156"/>
    </row>
    <row r="7280" spans="37:37">
      <c r="AK7280" s="156"/>
    </row>
    <row r="7281" spans="37:37">
      <c r="AK7281" s="156"/>
    </row>
    <row r="7282" spans="37:37">
      <c r="AK7282" s="156"/>
    </row>
    <row r="7283" spans="37:37">
      <c r="AK7283" s="156"/>
    </row>
    <row r="7284" spans="37:37">
      <c r="AK7284" s="156"/>
    </row>
    <row r="7285" spans="37:37">
      <c r="AK7285" s="156"/>
    </row>
    <row r="7286" spans="37:37">
      <c r="AK7286" s="156"/>
    </row>
    <row r="7287" spans="37:37">
      <c r="AK7287" s="156"/>
    </row>
    <row r="7288" spans="37:37">
      <c r="AK7288" s="156"/>
    </row>
    <row r="7289" spans="37:37">
      <c r="AK7289" s="156"/>
    </row>
    <row r="7290" spans="37:37">
      <c r="AK7290" s="156"/>
    </row>
    <row r="7291" spans="37:37">
      <c r="AK7291" s="156"/>
    </row>
    <row r="7292" spans="37:37">
      <c r="AK7292" s="156"/>
    </row>
    <row r="7293" spans="37:37">
      <c r="AK7293" s="156"/>
    </row>
    <row r="7294" spans="37:37">
      <c r="AK7294" s="156"/>
    </row>
    <row r="7295" spans="37:37">
      <c r="AK7295" s="156"/>
    </row>
    <row r="7296" spans="37:37">
      <c r="AK7296" s="156"/>
    </row>
    <row r="7297" spans="37:37">
      <c r="AK7297" s="156"/>
    </row>
    <row r="7298" spans="37:37">
      <c r="AK7298" s="156"/>
    </row>
    <row r="7299" spans="37:37">
      <c r="AK7299" s="156"/>
    </row>
    <row r="7300" spans="37:37">
      <c r="AK7300" s="156"/>
    </row>
    <row r="7301" spans="37:37">
      <c r="AK7301" s="156"/>
    </row>
    <row r="7302" spans="37:37">
      <c r="AK7302" s="156"/>
    </row>
    <row r="7303" spans="37:37">
      <c r="AK7303" s="156"/>
    </row>
    <row r="7304" spans="37:37">
      <c r="AK7304" s="156"/>
    </row>
    <row r="7305" spans="37:37">
      <c r="AK7305" s="156"/>
    </row>
    <row r="7306" spans="37:37">
      <c r="AK7306" s="156"/>
    </row>
    <row r="7307" spans="37:37">
      <c r="AK7307" s="156"/>
    </row>
    <row r="7308" spans="37:37">
      <c r="AK7308" s="156"/>
    </row>
    <row r="7309" spans="37:37">
      <c r="AK7309" s="156"/>
    </row>
    <row r="7310" spans="37:37">
      <c r="AK7310" s="156"/>
    </row>
    <row r="7311" spans="37:37">
      <c r="AK7311" s="156"/>
    </row>
    <row r="7312" spans="37:37">
      <c r="AK7312" s="156"/>
    </row>
    <row r="7313" spans="37:37">
      <c r="AK7313" s="156"/>
    </row>
    <row r="7314" spans="37:37">
      <c r="AK7314" s="156"/>
    </row>
    <row r="7315" spans="37:37">
      <c r="AK7315" s="156"/>
    </row>
    <row r="7316" spans="37:37">
      <c r="AK7316" s="156"/>
    </row>
    <row r="7317" spans="37:37">
      <c r="AK7317" s="156"/>
    </row>
    <row r="7318" spans="37:37">
      <c r="AK7318" s="156"/>
    </row>
    <row r="7319" spans="37:37">
      <c r="AK7319" s="156"/>
    </row>
    <row r="7320" spans="37:37">
      <c r="AK7320" s="156"/>
    </row>
    <row r="7321" spans="37:37">
      <c r="AK7321" s="156"/>
    </row>
    <row r="7322" spans="37:37">
      <c r="AK7322" s="156"/>
    </row>
    <row r="7323" spans="37:37">
      <c r="AK7323" s="156"/>
    </row>
    <row r="7324" spans="37:37">
      <c r="AK7324" s="156"/>
    </row>
    <row r="7325" spans="37:37">
      <c r="AK7325" s="156"/>
    </row>
    <row r="7326" spans="37:37">
      <c r="AK7326" s="156"/>
    </row>
    <row r="7327" spans="37:37">
      <c r="AK7327" s="156"/>
    </row>
    <row r="7328" spans="37:37">
      <c r="AK7328" s="156"/>
    </row>
    <row r="7329" spans="37:37">
      <c r="AK7329" s="156"/>
    </row>
    <row r="7330" spans="37:37">
      <c r="AK7330" s="156"/>
    </row>
    <row r="7331" spans="37:37">
      <c r="AK7331" s="156"/>
    </row>
    <row r="7332" spans="37:37">
      <c r="AK7332" s="156"/>
    </row>
    <row r="7333" spans="37:37">
      <c r="AK7333" s="156"/>
    </row>
    <row r="7334" spans="37:37">
      <c r="AK7334" s="156"/>
    </row>
    <row r="7335" spans="37:37">
      <c r="AK7335" s="156"/>
    </row>
    <row r="7336" spans="37:37">
      <c r="AK7336" s="156"/>
    </row>
    <row r="7337" spans="37:37">
      <c r="AK7337" s="156"/>
    </row>
    <row r="7338" spans="37:37">
      <c r="AK7338" s="156"/>
    </row>
    <row r="7339" spans="37:37">
      <c r="AK7339" s="156"/>
    </row>
    <row r="7340" spans="37:37">
      <c r="AK7340" s="156"/>
    </row>
    <row r="7341" spans="37:37">
      <c r="AK7341" s="156"/>
    </row>
    <row r="7342" spans="37:37">
      <c r="AK7342" s="156"/>
    </row>
    <row r="7343" spans="37:37">
      <c r="AK7343" s="156"/>
    </row>
    <row r="7344" spans="37:37">
      <c r="AK7344" s="156"/>
    </row>
    <row r="7345" spans="37:37">
      <c r="AK7345" s="156"/>
    </row>
    <row r="7346" spans="37:37">
      <c r="AK7346" s="156"/>
    </row>
    <row r="7347" spans="37:37">
      <c r="AK7347" s="156"/>
    </row>
    <row r="7348" spans="37:37">
      <c r="AK7348" s="156"/>
    </row>
    <row r="7349" spans="37:37">
      <c r="AK7349" s="156"/>
    </row>
    <row r="7350" spans="37:37">
      <c r="AK7350" s="156"/>
    </row>
    <row r="7351" spans="37:37">
      <c r="AK7351" s="156"/>
    </row>
    <row r="7352" spans="37:37">
      <c r="AK7352" s="156"/>
    </row>
    <row r="7353" spans="37:37">
      <c r="AK7353" s="156"/>
    </row>
    <row r="7354" spans="37:37">
      <c r="AK7354" s="156"/>
    </row>
    <row r="7355" spans="37:37">
      <c r="AK7355" s="156"/>
    </row>
    <row r="7356" spans="37:37">
      <c r="AK7356" s="156"/>
    </row>
    <row r="7357" spans="37:37">
      <c r="AK7357" s="156"/>
    </row>
    <row r="7358" spans="37:37">
      <c r="AK7358" s="156"/>
    </row>
    <row r="7359" spans="37:37">
      <c r="AK7359" s="156"/>
    </row>
    <row r="7360" spans="37:37">
      <c r="AK7360" s="156"/>
    </row>
    <row r="7361" spans="37:37">
      <c r="AK7361" s="156"/>
    </row>
    <row r="7362" spans="37:37">
      <c r="AK7362" s="156"/>
    </row>
    <row r="7363" spans="37:37">
      <c r="AK7363" s="156"/>
    </row>
    <row r="7364" spans="37:37">
      <c r="AK7364" s="156"/>
    </row>
    <row r="7365" spans="37:37">
      <c r="AK7365" s="156"/>
    </row>
    <row r="7366" spans="37:37">
      <c r="AK7366" s="156"/>
    </row>
    <row r="7367" spans="37:37">
      <c r="AK7367" s="156"/>
    </row>
    <row r="7368" spans="37:37">
      <c r="AK7368" s="156"/>
    </row>
    <row r="7369" spans="37:37">
      <c r="AK7369" s="156"/>
    </row>
    <row r="7370" spans="37:37">
      <c r="AK7370" s="156"/>
    </row>
    <row r="7371" spans="37:37">
      <c r="AK7371" s="156"/>
    </row>
    <row r="7372" spans="37:37">
      <c r="AK7372" s="156"/>
    </row>
    <row r="7373" spans="37:37">
      <c r="AK7373" s="156"/>
    </row>
    <row r="7374" spans="37:37">
      <c r="AK7374" s="156"/>
    </row>
    <row r="7375" spans="37:37">
      <c r="AK7375" s="156"/>
    </row>
    <row r="7376" spans="37:37">
      <c r="AK7376" s="156"/>
    </row>
    <row r="7377" spans="37:37">
      <c r="AK7377" s="156"/>
    </row>
    <row r="7378" spans="37:37">
      <c r="AK7378" s="156"/>
    </row>
    <row r="7379" spans="37:37">
      <c r="AK7379" s="156"/>
    </row>
    <row r="7380" spans="37:37">
      <c r="AK7380" s="156"/>
    </row>
    <row r="7381" spans="37:37">
      <c r="AK7381" s="156"/>
    </row>
    <row r="7382" spans="37:37">
      <c r="AK7382" s="156"/>
    </row>
    <row r="7383" spans="37:37">
      <c r="AK7383" s="156"/>
    </row>
    <row r="7384" spans="37:37">
      <c r="AK7384" s="156"/>
    </row>
    <row r="7385" spans="37:37">
      <c r="AK7385" s="156"/>
    </row>
    <row r="7386" spans="37:37">
      <c r="AK7386" s="156"/>
    </row>
    <row r="7387" spans="37:37">
      <c r="AK7387" s="156"/>
    </row>
    <row r="7388" spans="37:37">
      <c r="AK7388" s="156"/>
    </row>
    <row r="7389" spans="37:37">
      <c r="AK7389" s="156"/>
    </row>
    <row r="7390" spans="37:37">
      <c r="AK7390" s="156"/>
    </row>
    <row r="7391" spans="37:37">
      <c r="AK7391" s="156"/>
    </row>
    <row r="7392" spans="37:37">
      <c r="AK7392" s="156"/>
    </row>
    <row r="7393" spans="37:37">
      <c r="AK7393" s="156"/>
    </row>
    <row r="7394" spans="37:37">
      <c r="AK7394" s="156"/>
    </row>
    <row r="7395" spans="37:37">
      <c r="AK7395" s="156"/>
    </row>
    <row r="7396" spans="37:37">
      <c r="AK7396" s="156"/>
    </row>
    <row r="7397" spans="37:37">
      <c r="AK7397" s="156"/>
    </row>
    <row r="7398" spans="37:37">
      <c r="AK7398" s="156"/>
    </row>
    <row r="7399" spans="37:37">
      <c r="AK7399" s="156"/>
    </row>
    <row r="7400" spans="37:37">
      <c r="AK7400" s="156"/>
    </row>
    <row r="7401" spans="37:37">
      <c r="AK7401" s="156"/>
    </row>
    <row r="7402" spans="37:37">
      <c r="AK7402" s="156"/>
    </row>
    <row r="7403" spans="37:37">
      <c r="AK7403" s="156"/>
    </row>
    <row r="7404" spans="37:37">
      <c r="AK7404" s="156"/>
    </row>
    <row r="7405" spans="37:37">
      <c r="AK7405" s="156"/>
    </row>
    <row r="7406" spans="37:37">
      <c r="AK7406" s="156"/>
    </row>
    <row r="7407" spans="37:37">
      <c r="AK7407" s="156"/>
    </row>
    <row r="7408" spans="37:37">
      <c r="AK7408" s="156"/>
    </row>
    <row r="7409" spans="37:37">
      <c r="AK7409" s="156"/>
    </row>
    <row r="7410" spans="37:37">
      <c r="AK7410" s="156"/>
    </row>
    <row r="7411" spans="37:37">
      <c r="AK7411" s="156"/>
    </row>
    <row r="7412" spans="37:37">
      <c r="AK7412" s="156"/>
    </row>
    <row r="7413" spans="37:37">
      <c r="AK7413" s="156"/>
    </row>
    <row r="7414" spans="37:37">
      <c r="AK7414" s="156"/>
    </row>
    <row r="7415" spans="37:37">
      <c r="AK7415" s="156"/>
    </row>
    <row r="7416" spans="37:37">
      <c r="AK7416" s="156"/>
    </row>
    <row r="7417" spans="37:37">
      <c r="AK7417" s="156"/>
    </row>
    <row r="7418" spans="37:37">
      <c r="AK7418" s="156"/>
    </row>
    <row r="7419" spans="37:37">
      <c r="AK7419" s="156"/>
    </row>
    <row r="7420" spans="37:37">
      <c r="AK7420" s="156"/>
    </row>
    <row r="7421" spans="37:37">
      <c r="AK7421" s="156"/>
    </row>
    <row r="7422" spans="37:37">
      <c r="AK7422" s="156"/>
    </row>
    <row r="7423" spans="37:37">
      <c r="AK7423" s="156"/>
    </row>
    <row r="7424" spans="37:37">
      <c r="AK7424" s="156"/>
    </row>
    <row r="7425" spans="37:37">
      <c r="AK7425" s="156"/>
    </row>
    <row r="7426" spans="37:37">
      <c r="AK7426" s="156"/>
    </row>
    <row r="7427" spans="37:37">
      <c r="AK7427" s="156"/>
    </row>
    <row r="7428" spans="37:37">
      <c r="AK7428" s="156"/>
    </row>
    <row r="7429" spans="37:37">
      <c r="AK7429" s="156"/>
    </row>
    <row r="7430" spans="37:37">
      <c r="AK7430" s="156"/>
    </row>
    <row r="7431" spans="37:37">
      <c r="AK7431" s="156"/>
    </row>
    <row r="7432" spans="37:37">
      <c r="AK7432" s="156"/>
    </row>
    <row r="7433" spans="37:37">
      <c r="AK7433" s="156"/>
    </row>
    <row r="7434" spans="37:37">
      <c r="AK7434" s="156"/>
    </row>
    <row r="7435" spans="37:37">
      <c r="AK7435" s="156"/>
    </row>
    <row r="7436" spans="37:37">
      <c r="AK7436" s="156"/>
    </row>
    <row r="7437" spans="37:37">
      <c r="AK7437" s="156"/>
    </row>
    <row r="7438" spans="37:37">
      <c r="AK7438" s="156"/>
    </row>
    <row r="7439" spans="37:37">
      <c r="AK7439" s="156"/>
    </row>
    <row r="7440" spans="37:37">
      <c r="AK7440" s="156"/>
    </row>
    <row r="7441" spans="37:37">
      <c r="AK7441" s="156"/>
    </row>
    <row r="7442" spans="37:37">
      <c r="AK7442" s="156"/>
    </row>
    <row r="7443" spans="37:37">
      <c r="AK7443" s="156"/>
    </row>
    <row r="7444" spans="37:37">
      <c r="AK7444" s="156"/>
    </row>
    <row r="7445" spans="37:37">
      <c r="AK7445" s="156"/>
    </row>
    <row r="7446" spans="37:37">
      <c r="AK7446" s="156"/>
    </row>
    <row r="7447" spans="37:37">
      <c r="AK7447" s="156"/>
    </row>
    <row r="7448" spans="37:37">
      <c r="AK7448" s="156"/>
    </row>
    <row r="7449" spans="37:37">
      <c r="AK7449" s="156"/>
    </row>
    <row r="7450" spans="37:37">
      <c r="AK7450" s="156"/>
    </row>
    <row r="7451" spans="37:37">
      <c r="AK7451" s="156"/>
    </row>
    <row r="7452" spans="37:37">
      <c r="AK7452" s="156"/>
    </row>
    <row r="7453" spans="37:37">
      <c r="AK7453" s="156"/>
    </row>
    <row r="7454" spans="37:37">
      <c r="AK7454" s="156"/>
    </row>
    <row r="7455" spans="37:37">
      <c r="AK7455" s="156"/>
    </row>
    <row r="7456" spans="37:37">
      <c r="AK7456" s="156"/>
    </row>
    <row r="7457" spans="37:37">
      <c r="AK7457" s="156"/>
    </row>
    <row r="7458" spans="37:37">
      <c r="AK7458" s="156"/>
    </row>
    <row r="7459" spans="37:37">
      <c r="AK7459" s="156"/>
    </row>
    <row r="7460" spans="37:37">
      <c r="AK7460" s="156"/>
    </row>
    <row r="7461" spans="37:37">
      <c r="AK7461" s="156"/>
    </row>
    <row r="7462" spans="37:37">
      <c r="AK7462" s="156"/>
    </row>
    <row r="7463" spans="37:37">
      <c r="AK7463" s="156"/>
    </row>
    <row r="7464" spans="37:37">
      <c r="AK7464" s="156"/>
    </row>
    <row r="7465" spans="37:37">
      <c r="AK7465" s="156"/>
    </row>
    <row r="7466" spans="37:37">
      <c r="AK7466" s="156"/>
    </row>
    <row r="7467" spans="37:37">
      <c r="AK7467" s="156"/>
    </row>
    <row r="7468" spans="37:37">
      <c r="AK7468" s="156"/>
    </row>
    <row r="7469" spans="37:37">
      <c r="AK7469" s="156"/>
    </row>
    <row r="7470" spans="37:37">
      <c r="AK7470" s="156"/>
    </row>
    <row r="7471" spans="37:37">
      <c r="AK7471" s="156"/>
    </row>
    <row r="7472" spans="37:37">
      <c r="AK7472" s="156"/>
    </row>
    <row r="7473" spans="37:37">
      <c r="AK7473" s="156"/>
    </row>
    <row r="7474" spans="37:37">
      <c r="AK7474" s="156"/>
    </row>
    <row r="7475" spans="37:37">
      <c r="AK7475" s="156"/>
    </row>
    <row r="7476" spans="37:37">
      <c r="AK7476" s="156"/>
    </row>
    <row r="7477" spans="37:37">
      <c r="AK7477" s="156"/>
    </row>
    <row r="7478" spans="37:37">
      <c r="AK7478" s="156"/>
    </row>
    <row r="7479" spans="37:37">
      <c r="AK7479" s="156"/>
    </row>
    <row r="7480" spans="37:37">
      <c r="AK7480" s="156"/>
    </row>
    <row r="7481" spans="37:37">
      <c r="AK7481" s="156"/>
    </row>
    <row r="7482" spans="37:37">
      <c r="AK7482" s="156"/>
    </row>
    <row r="7483" spans="37:37">
      <c r="AK7483" s="156"/>
    </row>
    <row r="7484" spans="37:37">
      <c r="AK7484" s="156"/>
    </row>
    <row r="7485" spans="37:37">
      <c r="AK7485" s="156"/>
    </row>
    <row r="7486" spans="37:37">
      <c r="AK7486" s="156"/>
    </row>
    <row r="7487" spans="37:37">
      <c r="AK7487" s="156"/>
    </row>
    <row r="7488" spans="37:37">
      <c r="AK7488" s="156"/>
    </row>
    <row r="7489" spans="37:37">
      <c r="AK7489" s="156"/>
    </row>
    <row r="7490" spans="37:37">
      <c r="AK7490" s="156"/>
    </row>
    <row r="7491" spans="37:37">
      <c r="AK7491" s="156"/>
    </row>
    <row r="7492" spans="37:37">
      <c r="AK7492" s="156"/>
    </row>
    <row r="7493" spans="37:37">
      <c r="AK7493" s="156"/>
    </row>
    <row r="7494" spans="37:37">
      <c r="AK7494" s="156"/>
    </row>
    <row r="7495" spans="37:37">
      <c r="AK7495" s="156"/>
    </row>
    <row r="7496" spans="37:37">
      <c r="AK7496" s="156"/>
    </row>
    <row r="7497" spans="37:37">
      <c r="AK7497" s="156"/>
    </row>
    <row r="7498" spans="37:37">
      <c r="AK7498" s="156"/>
    </row>
    <row r="7499" spans="37:37">
      <c r="AK7499" s="156"/>
    </row>
    <row r="7500" spans="37:37">
      <c r="AK7500" s="156"/>
    </row>
    <row r="7501" spans="37:37">
      <c r="AK7501" s="156"/>
    </row>
    <row r="7502" spans="37:37">
      <c r="AK7502" s="156"/>
    </row>
    <row r="7503" spans="37:37">
      <c r="AK7503" s="156"/>
    </row>
    <row r="7504" spans="37:37">
      <c r="AK7504" s="156"/>
    </row>
    <row r="7505" spans="37:37">
      <c r="AK7505" s="156"/>
    </row>
    <row r="7506" spans="37:37">
      <c r="AK7506" s="156"/>
    </row>
    <row r="7507" spans="37:37">
      <c r="AK7507" s="156"/>
    </row>
    <row r="7508" spans="37:37">
      <c r="AK7508" s="156"/>
    </row>
    <row r="7509" spans="37:37">
      <c r="AK7509" s="156"/>
    </row>
    <row r="7510" spans="37:37">
      <c r="AK7510" s="156"/>
    </row>
    <row r="7511" spans="37:37">
      <c r="AK7511" s="156"/>
    </row>
    <row r="7512" spans="37:37">
      <c r="AK7512" s="156"/>
    </row>
    <row r="7513" spans="37:37">
      <c r="AK7513" s="156"/>
    </row>
    <row r="7514" spans="37:37">
      <c r="AK7514" s="156"/>
    </row>
    <row r="7515" spans="37:37">
      <c r="AK7515" s="156"/>
    </row>
    <row r="7516" spans="37:37">
      <c r="AK7516" s="156"/>
    </row>
    <row r="7517" spans="37:37">
      <c r="AK7517" s="156"/>
    </row>
    <row r="7518" spans="37:37">
      <c r="AK7518" s="156"/>
    </row>
    <row r="7519" spans="37:37">
      <c r="AK7519" s="156"/>
    </row>
    <row r="7520" spans="37:37">
      <c r="AK7520" s="156"/>
    </row>
    <row r="7521" spans="37:37">
      <c r="AK7521" s="156"/>
    </row>
    <row r="7522" spans="37:37">
      <c r="AK7522" s="156"/>
    </row>
    <row r="7523" spans="37:37">
      <c r="AK7523" s="156"/>
    </row>
    <row r="7524" spans="37:37">
      <c r="AK7524" s="156"/>
    </row>
    <row r="7525" spans="37:37">
      <c r="AK7525" s="156"/>
    </row>
    <row r="7526" spans="37:37">
      <c r="AK7526" s="156"/>
    </row>
    <row r="7527" spans="37:37">
      <c r="AK7527" s="156"/>
    </row>
    <row r="7528" spans="37:37">
      <c r="AK7528" s="156"/>
    </row>
    <row r="7529" spans="37:37">
      <c r="AK7529" s="156"/>
    </row>
    <row r="7530" spans="37:37">
      <c r="AK7530" s="156"/>
    </row>
    <row r="7531" spans="37:37">
      <c r="AK7531" s="156"/>
    </row>
    <row r="7532" spans="37:37">
      <c r="AK7532" s="156"/>
    </row>
    <row r="7533" spans="37:37">
      <c r="AK7533" s="156"/>
    </row>
    <row r="7534" spans="37:37">
      <c r="AK7534" s="156"/>
    </row>
    <row r="7535" spans="37:37">
      <c r="AK7535" s="156"/>
    </row>
    <row r="7536" spans="37:37">
      <c r="AK7536" s="156"/>
    </row>
    <row r="7537" spans="37:37">
      <c r="AK7537" s="156"/>
    </row>
    <row r="7538" spans="37:37">
      <c r="AK7538" s="156"/>
    </row>
    <row r="7539" spans="37:37">
      <c r="AK7539" s="156"/>
    </row>
    <row r="7540" spans="37:37">
      <c r="AK7540" s="156"/>
    </row>
    <row r="7541" spans="37:37">
      <c r="AK7541" s="156"/>
    </row>
    <row r="7542" spans="37:37">
      <c r="AK7542" s="156"/>
    </row>
    <row r="7543" spans="37:37">
      <c r="AK7543" s="156"/>
    </row>
    <row r="7544" spans="37:37">
      <c r="AK7544" s="156"/>
    </row>
    <row r="7545" spans="37:37">
      <c r="AK7545" s="156"/>
    </row>
    <row r="7546" spans="37:37">
      <c r="AK7546" s="156"/>
    </row>
    <row r="7547" spans="37:37">
      <c r="AK7547" s="156"/>
    </row>
    <row r="7548" spans="37:37">
      <c r="AK7548" s="156"/>
    </row>
    <row r="7549" spans="37:37">
      <c r="AK7549" s="156"/>
    </row>
    <row r="7550" spans="37:37">
      <c r="AK7550" s="156"/>
    </row>
    <row r="7551" spans="37:37">
      <c r="AK7551" s="156"/>
    </row>
    <row r="7552" spans="37:37">
      <c r="AK7552" s="156"/>
    </row>
    <row r="7553" spans="37:37">
      <c r="AK7553" s="156"/>
    </row>
    <row r="7554" spans="37:37">
      <c r="AK7554" s="156"/>
    </row>
    <row r="7555" spans="37:37">
      <c r="AK7555" s="156"/>
    </row>
    <row r="7556" spans="37:37">
      <c r="AK7556" s="156"/>
    </row>
    <row r="7557" spans="37:37">
      <c r="AK7557" s="156"/>
    </row>
    <row r="7558" spans="37:37">
      <c r="AK7558" s="156"/>
    </row>
    <row r="7559" spans="37:37">
      <c r="AK7559" s="156"/>
    </row>
    <row r="7560" spans="37:37">
      <c r="AK7560" s="156"/>
    </row>
    <row r="7561" spans="37:37">
      <c r="AK7561" s="156"/>
    </row>
    <row r="7562" spans="37:37">
      <c r="AK7562" s="156"/>
    </row>
    <row r="7563" spans="37:37">
      <c r="AK7563" s="156"/>
    </row>
    <row r="7564" spans="37:37">
      <c r="AK7564" s="156"/>
    </row>
    <row r="7565" spans="37:37">
      <c r="AK7565" s="156"/>
    </row>
    <row r="7566" spans="37:37">
      <c r="AK7566" s="156"/>
    </row>
    <row r="7567" spans="37:37">
      <c r="AK7567" s="156"/>
    </row>
    <row r="7568" spans="37:37">
      <c r="AK7568" s="156"/>
    </row>
    <row r="7569" spans="37:37">
      <c r="AK7569" s="156"/>
    </row>
    <row r="7570" spans="37:37">
      <c r="AK7570" s="156"/>
    </row>
    <row r="7571" spans="37:37">
      <c r="AK7571" s="156"/>
    </row>
    <row r="7572" spans="37:37">
      <c r="AK7572" s="156"/>
    </row>
    <row r="7573" spans="37:37">
      <c r="AK7573" s="156"/>
    </row>
    <row r="7574" spans="37:37">
      <c r="AK7574" s="156"/>
    </row>
    <row r="7575" spans="37:37">
      <c r="AK7575" s="156"/>
    </row>
    <row r="7576" spans="37:37">
      <c r="AK7576" s="156"/>
    </row>
    <row r="7577" spans="37:37">
      <c r="AK7577" s="156"/>
    </row>
    <row r="7578" spans="37:37">
      <c r="AK7578" s="156"/>
    </row>
    <row r="7579" spans="37:37">
      <c r="AK7579" s="156"/>
    </row>
    <row r="7580" spans="37:37">
      <c r="AK7580" s="156"/>
    </row>
    <row r="7581" spans="37:37">
      <c r="AK7581" s="156"/>
    </row>
    <row r="7582" spans="37:37">
      <c r="AK7582" s="156"/>
    </row>
    <row r="7583" spans="37:37">
      <c r="AK7583" s="156"/>
    </row>
    <row r="7584" spans="37:37">
      <c r="AK7584" s="156"/>
    </row>
    <row r="7585" spans="37:37">
      <c r="AK7585" s="156"/>
    </row>
    <row r="7586" spans="37:37">
      <c r="AK7586" s="156"/>
    </row>
    <row r="7587" spans="37:37">
      <c r="AK7587" s="156"/>
    </row>
    <row r="7588" spans="37:37">
      <c r="AK7588" s="156"/>
    </row>
    <row r="7589" spans="37:37">
      <c r="AK7589" s="156"/>
    </row>
    <row r="7590" spans="37:37">
      <c r="AK7590" s="156"/>
    </row>
    <row r="7591" spans="37:37">
      <c r="AK7591" s="156"/>
    </row>
    <row r="7592" spans="37:37">
      <c r="AK7592" s="156"/>
    </row>
    <row r="7593" spans="37:37">
      <c r="AK7593" s="156"/>
    </row>
    <row r="7594" spans="37:37">
      <c r="AK7594" s="156"/>
    </row>
    <row r="7595" spans="37:37">
      <c r="AK7595" s="156"/>
    </row>
    <row r="7596" spans="37:37">
      <c r="AK7596" s="156"/>
    </row>
    <row r="7597" spans="37:37">
      <c r="AK7597" s="156"/>
    </row>
    <row r="7598" spans="37:37">
      <c r="AK7598" s="156"/>
    </row>
    <row r="7599" spans="37:37">
      <c r="AK7599" s="156"/>
    </row>
    <row r="7600" spans="37:37">
      <c r="AK7600" s="156"/>
    </row>
    <row r="7601" spans="37:37">
      <c r="AK7601" s="156"/>
    </row>
    <row r="7602" spans="37:37">
      <c r="AK7602" s="156"/>
    </row>
    <row r="7603" spans="37:37">
      <c r="AK7603" s="156"/>
    </row>
    <row r="7604" spans="37:37">
      <c r="AK7604" s="156"/>
    </row>
    <row r="7605" spans="37:37">
      <c r="AK7605" s="156"/>
    </row>
    <row r="7606" spans="37:37">
      <c r="AK7606" s="156"/>
    </row>
    <row r="7607" spans="37:37">
      <c r="AK7607" s="156"/>
    </row>
    <row r="7608" spans="37:37">
      <c r="AK7608" s="156"/>
    </row>
    <row r="7609" spans="37:37">
      <c r="AK7609" s="156"/>
    </row>
    <row r="7610" spans="37:37">
      <c r="AK7610" s="156"/>
    </row>
    <row r="7611" spans="37:37">
      <c r="AK7611" s="156"/>
    </row>
    <row r="7612" spans="37:37">
      <c r="AK7612" s="156"/>
    </row>
    <row r="7613" spans="37:37">
      <c r="AK7613" s="156"/>
    </row>
    <row r="7614" spans="37:37">
      <c r="AK7614" s="156"/>
    </row>
    <row r="7615" spans="37:37">
      <c r="AK7615" s="156"/>
    </row>
    <row r="7616" spans="37:37">
      <c r="AK7616" s="156"/>
    </row>
    <row r="7617" spans="37:37">
      <c r="AK7617" s="156"/>
    </row>
    <row r="7618" spans="37:37">
      <c r="AK7618" s="156"/>
    </row>
    <row r="7619" spans="37:37">
      <c r="AK7619" s="156"/>
    </row>
    <row r="7620" spans="37:37">
      <c r="AK7620" s="156"/>
    </row>
    <row r="7621" spans="37:37">
      <c r="AK7621" s="156"/>
    </row>
    <row r="7622" spans="37:37">
      <c r="AK7622" s="156"/>
    </row>
    <row r="7623" spans="37:37">
      <c r="AK7623" s="156"/>
    </row>
    <row r="7624" spans="37:37">
      <c r="AK7624" s="156"/>
    </row>
    <row r="7625" spans="37:37">
      <c r="AK7625" s="156"/>
    </row>
    <row r="7626" spans="37:37">
      <c r="AK7626" s="156"/>
    </row>
    <row r="7627" spans="37:37">
      <c r="AK7627" s="156"/>
    </row>
    <row r="7628" spans="37:37">
      <c r="AK7628" s="156"/>
    </row>
    <row r="7629" spans="37:37">
      <c r="AK7629" s="156"/>
    </row>
    <row r="7630" spans="37:37">
      <c r="AK7630" s="156"/>
    </row>
    <row r="7631" spans="37:37">
      <c r="AK7631" s="156"/>
    </row>
    <row r="7632" spans="37:37">
      <c r="AK7632" s="156"/>
    </row>
    <row r="7633" spans="37:37">
      <c r="AK7633" s="156"/>
    </row>
    <row r="7634" spans="37:37">
      <c r="AK7634" s="156"/>
    </row>
    <row r="7635" spans="37:37">
      <c r="AK7635" s="156"/>
    </row>
    <row r="7636" spans="37:37">
      <c r="AK7636" s="156"/>
    </row>
    <row r="7637" spans="37:37">
      <c r="AK7637" s="156"/>
    </row>
    <row r="7638" spans="37:37">
      <c r="AK7638" s="156"/>
    </row>
    <row r="7639" spans="37:37">
      <c r="AK7639" s="156"/>
    </row>
    <row r="7640" spans="37:37">
      <c r="AK7640" s="156"/>
    </row>
    <row r="7641" spans="37:37">
      <c r="AK7641" s="156"/>
    </row>
    <row r="7642" spans="37:37">
      <c r="AK7642" s="156"/>
    </row>
    <row r="7643" spans="37:37">
      <c r="AK7643" s="156"/>
    </row>
    <row r="7644" spans="37:37">
      <c r="AK7644" s="156"/>
    </row>
    <row r="7645" spans="37:37">
      <c r="AK7645" s="156"/>
    </row>
    <row r="7646" spans="37:37">
      <c r="AK7646" s="156"/>
    </row>
    <row r="7647" spans="37:37">
      <c r="AK7647" s="156"/>
    </row>
    <row r="7648" spans="37:37">
      <c r="AK7648" s="156"/>
    </row>
    <row r="7649" spans="37:37">
      <c r="AK7649" s="156"/>
    </row>
    <row r="7650" spans="37:37">
      <c r="AK7650" s="156"/>
    </row>
    <row r="7651" spans="37:37">
      <c r="AK7651" s="156"/>
    </row>
    <row r="7652" spans="37:37">
      <c r="AK7652" s="156"/>
    </row>
    <row r="7653" spans="37:37">
      <c r="AK7653" s="156"/>
    </row>
    <row r="7654" spans="37:37">
      <c r="AK7654" s="156"/>
    </row>
    <row r="7655" spans="37:37">
      <c r="AK7655" s="156"/>
    </row>
    <row r="7656" spans="37:37">
      <c r="AK7656" s="156"/>
    </row>
    <row r="7657" spans="37:37">
      <c r="AK7657" s="156"/>
    </row>
    <row r="7658" spans="37:37">
      <c r="AK7658" s="156"/>
    </row>
    <row r="7659" spans="37:37">
      <c r="AK7659" s="156"/>
    </row>
    <row r="7660" spans="37:37">
      <c r="AK7660" s="156"/>
    </row>
    <row r="7661" spans="37:37">
      <c r="AK7661" s="156"/>
    </row>
    <row r="7662" spans="37:37">
      <c r="AK7662" s="156"/>
    </row>
    <row r="7663" spans="37:37">
      <c r="AK7663" s="156"/>
    </row>
    <row r="7664" spans="37:37">
      <c r="AK7664" s="156"/>
    </row>
    <row r="7665" spans="37:37">
      <c r="AK7665" s="156"/>
    </row>
    <row r="7666" spans="37:37">
      <c r="AK7666" s="156"/>
    </row>
    <row r="7667" spans="37:37">
      <c r="AK7667" s="156"/>
    </row>
    <row r="7668" spans="37:37">
      <c r="AK7668" s="156"/>
    </row>
    <row r="7669" spans="37:37">
      <c r="AK7669" s="156"/>
    </row>
    <row r="7670" spans="37:37">
      <c r="AK7670" s="156"/>
    </row>
    <row r="7671" spans="37:37">
      <c r="AK7671" s="156"/>
    </row>
    <row r="7672" spans="37:37">
      <c r="AK7672" s="156"/>
    </row>
    <row r="7673" spans="37:37">
      <c r="AK7673" s="156"/>
    </row>
    <row r="7674" spans="37:37">
      <c r="AK7674" s="156"/>
    </row>
    <row r="7675" spans="37:37">
      <c r="AK7675" s="156"/>
    </row>
    <row r="7676" spans="37:37">
      <c r="AK7676" s="156"/>
    </row>
    <row r="7677" spans="37:37">
      <c r="AK7677" s="156"/>
    </row>
    <row r="7678" spans="37:37">
      <c r="AK7678" s="156"/>
    </row>
    <row r="7679" spans="37:37">
      <c r="AK7679" s="156"/>
    </row>
    <row r="7680" spans="37:37">
      <c r="AK7680" s="156"/>
    </row>
    <row r="7681" spans="37:37">
      <c r="AK7681" s="156"/>
    </row>
    <row r="7682" spans="37:37">
      <c r="AK7682" s="156"/>
    </row>
    <row r="7683" spans="37:37">
      <c r="AK7683" s="156"/>
    </row>
    <row r="7684" spans="37:37">
      <c r="AK7684" s="156"/>
    </row>
    <row r="7685" spans="37:37">
      <c r="AK7685" s="156"/>
    </row>
    <row r="7686" spans="37:37">
      <c r="AK7686" s="156"/>
    </row>
    <row r="7687" spans="37:37">
      <c r="AK7687" s="156"/>
    </row>
    <row r="7688" spans="37:37">
      <c r="AK7688" s="156"/>
    </row>
    <row r="7689" spans="37:37">
      <c r="AK7689" s="156"/>
    </row>
    <row r="7690" spans="37:37">
      <c r="AK7690" s="156"/>
    </row>
    <row r="7691" spans="37:37">
      <c r="AK7691" s="156"/>
    </row>
    <row r="7692" spans="37:37">
      <c r="AK7692" s="156"/>
    </row>
    <row r="7693" spans="37:37">
      <c r="AK7693" s="156"/>
    </row>
    <row r="7694" spans="37:37">
      <c r="AK7694" s="156"/>
    </row>
    <row r="7695" spans="37:37">
      <c r="AK7695" s="156"/>
    </row>
    <row r="7696" spans="37:37">
      <c r="AK7696" s="156"/>
    </row>
    <row r="7697" spans="37:37">
      <c r="AK7697" s="156"/>
    </row>
    <row r="7698" spans="37:37">
      <c r="AK7698" s="156"/>
    </row>
    <row r="7699" spans="37:37">
      <c r="AK7699" s="156"/>
    </row>
    <row r="7700" spans="37:37">
      <c r="AK7700" s="156"/>
    </row>
    <row r="7701" spans="37:37">
      <c r="AK7701" s="156"/>
    </row>
    <row r="7702" spans="37:37">
      <c r="AK7702" s="156"/>
    </row>
    <row r="7703" spans="37:37">
      <c r="AK7703" s="156"/>
    </row>
    <row r="7704" spans="37:37">
      <c r="AK7704" s="156"/>
    </row>
    <row r="7705" spans="37:37">
      <c r="AK7705" s="156"/>
    </row>
    <row r="7706" spans="37:37">
      <c r="AK7706" s="156"/>
    </row>
    <row r="7707" spans="37:37">
      <c r="AK7707" s="156"/>
    </row>
    <row r="7708" spans="37:37">
      <c r="AK7708" s="156"/>
    </row>
    <row r="7709" spans="37:37">
      <c r="AK7709" s="156"/>
    </row>
    <row r="7710" spans="37:37">
      <c r="AK7710" s="156"/>
    </row>
    <row r="7711" spans="37:37">
      <c r="AK7711" s="156"/>
    </row>
    <row r="7712" spans="37:37">
      <c r="AK7712" s="156"/>
    </row>
    <row r="7713" spans="37:37">
      <c r="AK7713" s="156"/>
    </row>
    <row r="7714" spans="37:37">
      <c r="AK7714" s="156"/>
    </row>
    <row r="7715" spans="37:37">
      <c r="AK7715" s="156"/>
    </row>
    <row r="7716" spans="37:37">
      <c r="AK7716" s="156"/>
    </row>
    <row r="7717" spans="37:37">
      <c r="AK7717" s="156"/>
    </row>
    <row r="7718" spans="37:37">
      <c r="AK7718" s="156"/>
    </row>
    <row r="7719" spans="37:37">
      <c r="AK7719" s="156"/>
    </row>
    <row r="7720" spans="37:37">
      <c r="AK7720" s="156"/>
    </row>
    <row r="7721" spans="37:37">
      <c r="AK7721" s="156"/>
    </row>
    <row r="7722" spans="37:37">
      <c r="AK7722" s="156"/>
    </row>
    <row r="7723" spans="37:37">
      <c r="AK7723" s="156"/>
    </row>
    <row r="7724" spans="37:37">
      <c r="AK7724" s="156"/>
    </row>
    <row r="7725" spans="37:37">
      <c r="AK7725" s="156"/>
    </row>
    <row r="7726" spans="37:37">
      <c r="AK7726" s="156"/>
    </row>
    <row r="7727" spans="37:37">
      <c r="AK7727" s="156"/>
    </row>
    <row r="7728" spans="37:37">
      <c r="AK7728" s="156"/>
    </row>
    <row r="7729" spans="37:37">
      <c r="AK7729" s="156"/>
    </row>
    <row r="7730" spans="37:37">
      <c r="AK7730" s="156"/>
    </row>
    <row r="7731" spans="37:37">
      <c r="AK7731" s="156"/>
    </row>
    <row r="7732" spans="37:37">
      <c r="AK7732" s="156"/>
    </row>
    <row r="7733" spans="37:37">
      <c r="AK7733" s="156"/>
    </row>
    <row r="7734" spans="37:37">
      <c r="AK7734" s="156"/>
    </row>
    <row r="7735" spans="37:37">
      <c r="AK7735" s="156"/>
    </row>
    <row r="7736" spans="37:37">
      <c r="AK7736" s="156"/>
    </row>
    <row r="7737" spans="37:37">
      <c r="AK7737" s="156"/>
    </row>
    <row r="7738" spans="37:37">
      <c r="AK7738" s="156"/>
    </row>
    <row r="7739" spans="37:37">
      <c r="AK7739" s="156"/>
    </row>
    <row r="7740" spans="37:37">
      <c r="AK7740" s="156"/>
    </row>
    <row r="7741" spans="37:37">
      <c r="AK7741" s="156"/>
    </row>
    <row r="7742" spans="37:37">
      <c r="AK7742" s="156"/>
    </row>
    <row r="7743" spans="37:37">
      <c r="AK7743" s="156"/>
    </row>
    <row r="7744" spans="37:37">
      <c r="AK7744" s="156"/>
    </row>
    <row r="7745" spans="37:37">
      <c r="AK7745" s="156"/>
    </row>
    <row r="7746" spans="37:37">
      <c r="AK7746" s="156"/>
    </row>
    <row r="7747" spans="37:37">
      <c r="AK7747" s="156"/>
    </row>
    <row r="7748" spans="37:37">
      <c r="AK7748" s="156"/>
    </row>
    <row r="7749" spans="37:37">
      <c r="AK7749" s="156"/>
    </row>
    <row r="7750" spans="37:37">
      <c r="AK7750" s="156"/>
    </row>
    <row r="7751" spans="37:37">
      <c r="AK7751" s="156"/>
    </row>
    <row r="7752" spans="37:37">
      <c r="AK7752" s="156"/>
    </row>
    <row r="7753" spans="37:37">
      <c r="AK7753" s="156"/>
    </row>
    <row r="7754" spans="37:37">
      <c r="AK7754" s="156"/>
    </row>
    <row r="7755" spans="37:37">
      <c r="AK7755" s="156"/>
    </row>
    <row r="7756" spans="37:37">
      <c r="AK7756" s="156"/>
    </row>
    <row r="7757" spans="37:37">
      <c r="AK7757" s="156"/>
    </row>
    <row r="7758" spans="37:37">
      <c r="AK7758" s="156"/>
    </row>
    <row r="7759" spans="37:37">
      <c r="AK7759" s="156"/>
    </row>
    <row r="7760" spans="37:37">
      <c r="AK7760" s="156"/>
    </row>
    <row r="7761" spans="37:37">
      <c r="AK7761" s="156"/>
    </row>
    <row r="7762" spans="37:37">
      <c r="AK7762" s="156"/>
    </row>
    <row r="7763" spans="37:37">
      <c r="AK7763" s="156"/>
    </row>
    <row r="7764" spans="37:37">
      <c r="AK7764" s="156"/>
    </row>
    <row r="7765" spans="37:37">
      <c r="AK7765" s="156"/>
    </row>
    <row r="7766" spans="37:37">
      <c r="AK7766" s="156"/>
    </row>
    <row r="7767" spans="37:37">
      <c r="AK7767" s="156"/>
    </row>
    <row r="7768" spans="37:37">
      <c r="AK7768" s="156"/>
    </row>
    <row r="7769" spans="37:37">
      <c r="AK7769" s="156"/>
    </row>
    <row r="7770" spans="37:37">
      <c r="AK7770" s="156"/>
    </row>
    <row r="7771" spans="37:37">
      <c r="AK7771" s="156"/>
    </row>
    <row r="7772" spans="37:37">
      <c r="AK7772" s="156"/>
    </row>
    <row r="7773" spans="37:37">
      <c r="AK7773" s="156"/>
    </row>
    <row r="7774" spans="37:37">
      <c r="AK7774" s="156"/>
    </row>
    <row r="7775" spans="37:37">
      <c r="AK7775" s="156"/>
    </row>
    <row r="7776" spans="37:37">
      <c r="AK7776" s="156"/>
    </row>
    <row r="7777" spans="37:37">
      <c r="AK7777" s="156"/>
    </row>
    <row r="7778" spans="37:37">
      <c r="AK7778" s="156"/>
    </row>
    <row r="7779" spans="37:37">
      <c r="AK7779" s="156"/>
    </row>
    <row r="7780" spans="37:37">
      <c r="AK7780" s="156"/>
    </row>
    <row r="7781" spans="37:37">
      <c r="AK7781" s="156"/>
    </row>
    <row r="7782" spans="37:37">
      <c r="AK7782" s="156"/>
    </row>
    <row r="7783" spans="37:37">
      <c r="AK7783" s="156"/>
    </row>
    <row r="7784" spans="37:37">
      <c r="AK7784" s="156"/>
    </row>
    <row r="7785" spans="37:37">
      <c r="AK7785" s="156"/>
    </row>
    <row r="7786" spans="37:37">
      <c r="AK7786" s="156"/>
    </row>
    <row r="7787" spans="37:37">
      <c r="AK7787" s="156"/>
    </row>
    <row r="7788" spans="37:37">
      <c r="AK7788" s="156"/>
    </row>
    <row r="7789" spans="37:37">
      <c r="AK7789" s="156"/>
    </row>
    <row r="7790" spans="37:37">
      <c r="AK7790" s="156"/>
    </row>
    <row r="7791" spans="37:37">
      <c r="AK7791" s="156"/>
    </row>
    <row r="7792" spans="37:37">
      <c r="AK7792" s="156"/>
    </row>
    <row r="7793" spans="37:37">
      <c r="AK7793" s="156"/>
    </row>
    <row r="7794" spans="37:37">
      <c r="AK7794" s="156"/>
    </row>
    <row r="7795" spans="37:37">
      <c r="AK7795" s="156"/>
    </row>
    <row r="7796" spans="37:37">
      <c r="AK7796" s="156"/>
    </row>
    <row r="7797" spans="37:37">
      <c r="AK7797" s="156"/>
    </row>
    <row r="7798" spans="37:37">
      <c r="AK7798" s="156"/>
    </row>
    <row r="7799" spans="37:37">
      <c r="AK7799" s="156"/>
    </row>
    <row r="7800" spans="37:37">
      <c r="AK7800" s="156"/>
    </row>
    <row r="7801" spans="37:37">
      <c r="AK7801" s="156"/>
    </row>
    <row r="7802" spans="37:37">
      <c r="AK7802" s="156"/>
    </row>
    <row r="7803" spans="37:37">
      <c r="AK7803" s="156"/>
    </row>
    <row r="7804" spans="37:37">
      <c r="AK7804" s="156"/>
    </row>
    <row r="7805" spans="37:37">
      <c r="AK7805" s="156"/>
    </row>
    <row r="7806" spans="37:37">
      <c r="AK7806" s="156"/>
    </row>
    <row r="7807" spans="37:37">
      <c r="AK7807" s="156"/>
    </row>
    <row r="7808" spans="37:37">
      <c r="AK7808" s="156"/>
    </row>
    <row r="7809" spans="37:37">
      <c r="AK7809" s="156"/>
    </row>
    <row r="7810" spans="37:37">
      <c r="AK7810" s="156"/>
    </row>
    <row r="7811" spans="37:37">
      <c r="AK7811" s="156"/>
    </row>
    <row r="7812" spans="37:37">
      <c r="AK7812" s="156"/>
    </row>
    <row r="7813" spans="37:37">
      <c r="AK7813" s="156"/>
    </row>
    <row r="7814" spans="37:37">
      <c r="AK7814" s="156"/>
    </row>
    <row r="7815" spans="37:37">
      <c r="AK7815" s="156"/>
    </row>
    <row r="7816" spans="37:37">
      <c r="AK7816" s="156"/>
    </row>
    <row r="7817" spans="37:37">
      <c r="AK7817" s="156"/>
    </row>
    <row r="7818" spans="37:37">
      <c r="AK7818" s="156"/>
    </row>
    <row r="7819" spans="37:37">
      <c r="AK7819" s="156"/>
    </row>
    <row r="7820" spans="37:37">
      <c r="AK7820" s="156"/>
    </row>
    <row r="7821" spans="37:37">
      <c r="AK7821" s="156"/>
    </row>
    <row r="7822" spans="37:37">
      <c r="AK7822" s="156"/>
    </row>
    <row r="7823" spans="37:37">
      <c r="AK7823" s="156"/>
    </row>
    <row r="7824" spans="37:37">
      <c r="AK7824" s="156"/>
    </row>
    <row r="7825" spans="37:37">
      <c r="AK7825" s="156"/>
    </row>
    <row r="7826" spans="37:37">
      <c r="AK7826" s="156"/>
    </row>
    <row r="7827" spans="37:37">
      <c r="AK7827" s="156"/>
    </row>
    <row r="7828" spans="37:37">
      <c r="AK7828" s="156"/>
    </row>
    <row r="7829" spans="37:37">
      <c r="AK7829" s="156"/>
    </row>
    <row r="7830" spans="37:37">
      <c r="AK7830" s="156"/>
    </row>
    <row r="7831" spans="37:37">
      <c r="AK7831" s="156"/>
    </row>
    <row r="7832" spans="37:37">
      <c r="AK7832" s="156"/>
    </row>
    <row r="7833" spans="37:37">
      <c r="AK7833" s="156"/>
    </row>
    <row r="7834" spans="37:37">
      <c r="AK7834" s="156"/>
    </row>
    <row r="7835" spans="37:37">
      <c r="AK7835" s="156"/>
    </row>
    <row r="7836" spans="37:37">
      <c r="AK7836" s="156"/>
    </row>
    <row r="7837" spans="37:37">
      <c r="AK7837" s="156"/>
    </row>
    <row r="7838" spans="37:37">
      <c r="AK7838" s="156"/>
    </row>
    <row r="7839" spans="37:37">
      <c r="AK7839" s="156"/>
    </row>
    <row r="7840" spans="37:37">
      <c r="AK7840" s="156"/>
    </row>
    <row r="7841" spans="37:37">
      <c r="AK7841" s="156"/>
    </row>
    <row r="7842" spans="37:37">
      <c r="AK7842" s="156"/>
    </row>
    <row r="7843" spans="37:37">
      <c r="AK7843" s="156"/>
    </row>
    <row r="7844" spans="37:37">
      <c r="AK7844" s="156"/>
    </row>
    <row r="7845" spans="37:37">
      <c r="AK7845" s="156"/>
    </row>
    <row r="7846" spans="37:37">
      <c r="AK7846" s="156"/>
    </row>
    <row r="7847" spans="37:37">
      <c r="AK7847" s="156"/>
    </row>
    <row r="7848" spans="37:37">
      <c r="AK7848" s="156"/>
    </row>
    <row r="7849" spans="37:37">
      <c r="AK7849" s="156"/>
    </row>
    <row r="7850" spans="37:37">
      <c r="AK7850" s="156"/>
    </row>
    <row r="7851" spans="37:37">
      <c r="AK7851" s="156"/>
    </row>
    <row r="7852" spans="37:37">
      <c r="AK7852" s="156"/>
    </row>
    <row r="7853" spans="37:37">
      <c r="AK7853" s="156"/>
    </row>
    <row r="7854" spans="37:37">
      <c r="AK7854" s="156"/>
    </row>
    <row r="7855" spans="37:37">
      <c r="AK7855" s="156"/>
    </row>
    <row r="7856" spans="37:37">
      <c r="AK7856" s="156"/>
    </row>
    <row r="7857" spans="37:37">
      <c r="AK7857" s="156"/>
    </row>
    <row r="7858" spans="37:37">
      <c r="AK7858" s="156"/>
    </row>
    <row r="7859" spans="37:37">
      <c r="AK7859" s="156"/>
    </row>
    <row r="7860" spans="37:37">
      <c r="AK7860" s="156"/>
    </row>
    <row r="7861" spans="37:37">
      <c r="AK7861" s="156"/>
    </row>
    <row r="7862" spans="37:37">
      <c r="AK7862" s="156"/>
    </row>
    <row r="7863" spans="37:37">
      <c r="AK7863" s="156"/>
    </row>
    <row r="7864" spans="37:37">
      <c r="AK7864" s="156"/>
    </row>
    <row r="7865" spans="37:37">
      <c r="AK7865" s="156"/>
    </row>
    <row r="7866" spans="37:37">
      <c r="AK7866" s="156"/>
    </row>
    <row r="7867" spans="37:37">
      <c r="AK7867" s="156"/>
    </row>
    <row r="7868" spans="37:37">
      <c r="AK7868" s="156"/>
    </row>
    <row r="7869" spans="37:37">
      <c r="AK7869" s="156"/>
    </row>
    <row r="7870" spans="37:37">
      <c r="AK7870" s="156"/>
    </row>
    <row r="7871" spans="37:37">
      <c r="AK7871" s="156"/>
    </row>
    <row r="7872" spans="37:37">
      <c r="AK7872" s="156"/>
    </row>
    <row r="7873" spans="37:37">
      <c r="AK7873" s="156"/>
    </row>
    <row r="7874" spans="37:37">
      <c r="AK7874" s="156"/>
    </row>
    <row r="7875" spans="37:37">
      <c r="AK7875" s="156"/>
    </row>
    <row r="7876" spans="37:37">
      <c r="AK7876" s="156"/>
    </row>
    <row r="7877" spans="37:37">
      <c r="AK7877" s="156"/>
    </row>
    <row r="7878" spans="37:37">
      <c r="AK7878" s="156"/>
    </row>
    <row r="7879" spans="37:37">
      <c r="AK7879" s="156"/>
    </row>
    <row r="7880" spans="37:37">
      <c r="AK7880" s="156"/>
    </row>
    <row r="7881" spans="37:37">
      <c r="AK7881" s="156"/>
    </row>
    <row r="7882" spans="37:37">
      <c r="AK7882" s="156"/>
    </row>
    <row r="7883" spans="37:37">
      <c r="AK7883" s="156"/>
    </row>
    <row r="7884" spans="37:37">
      <c r="AK7884" s="156"/>
    </row>
    <row r="7885" spans="37:37">
      <c r="AK7885" s="156"/>
    </row>
    <row r="7886" spans="37:37">
      <c r="AK7886" s="156"/>
    </row>
    <row r="7887" spans="37:37">
      <c r="AK7887" s="156"/>
    </row>
    <row r="7888" spans="37:37">
      <c r="AK7888" s="156"/>
    </row>
    <row r="7889" spans="37:37">
      <c r="AK7889" s="156"/>
    </row>
    <row r="7890" spans="37:37">
      <c r="AK7890" s="156"/>
    </row>
    <row r="7891" spans="37:37">
      <c r="AK7891" s="156"/>
    </row>
    <row r="7892" spans="37:37">
      <c r="AK7892" s="156"/>
    </row>
    <row r="7893" spans="37:37">
      <c r="AK7893" s="156"/>
    </row>
    <row r="7894" spans="37:37">
      <c r="AK7894" s="156"/>
    </row>
    <row r="7895" spans="37:37">
      <c r="AK7895" s="156"/>
    </row>
    <row r="7896" spans="37:37">
      <c r="AK7896" s="156"/>
    </row>
    <row r="7897" spans="37:37">
      <c r="AK7897" s="156"/>
    </row>
    <row r="7898" spans="37:37">
      <c r="AK7898" s="156"/>
    </row>
    <row r="7899" spans="37:37">
      <c r="AK7899" s="156"/>
    </row>
    <row r="7900" spans="37:37">
      <c r="AK7900" s="156"/>
    </row>
    <row r="7901" spans="37:37">
      <c r="AK7901" s="156"/>
    </row>
    <row r="7902" spans="37:37">
      <c r="AK7902" s="156"/>
    </row>
    <row r="7903" spans="37:37">
      <c r="AK7903" s="156"/>
    </row>
    <row r="7904" spans="37:37">
      <c r="AK7904" s="156"/>
    </row>
    <row r="7905" spans="37:37">
      <c r="AK7905" s="156"/>
    </row>
    <row r="7906" spans="37:37">
      <c r="AK7906" s="156"/>
    </row>
    <row r="7907" spans="37:37">
      <c r="AK7907" s="156"/>
    </row>
    <row r="7908" spans="37:37">
      <c r="AK7908" s="156"/>
    </row>
    <row r="7909" spans="37:37">
      <c r="AK7909" s="156"/>
    </row>
    <row r="7910" spans="37:37">
      <c r="AK7910" s="156"/>
    </row>
    <row r="7911" spans="37:37">
      <c r="AK7911" s="156"/>
    </row>
    <row r="7912" spans="37:37">
      <c r="AK7912" s="156"/>
    </row>
    <row r="7913" spans="37:37">
      <c r="AK7913" s="156"/>
    </row>
    <row r="7914" spans="37:37">
      <c r="AK7914" s="156"/>
    </row>
    <row r="7915" spans="37:37">
      <c r="AK7915" s="156"/>
    </row>
    <row r="7916" spans="37:37">
      <c r="AK7916" s="156"/>
    </row>
    <row r="7917" spans="37:37">
      <c r="AK7917" s="156"/>
    </row>
    <row r="7918" spans="37:37">
      <c r="AK7918" s="156"/>
    </row>
    <row r="7919" spans="37:37">
      <c r="AK7919" s="156"/>
    </row>
    <row r="7920" spans="37:37">
      <c r="AK7920" s="156"/>
    </row>
    <row r="7921" spans="37:37">
      <c r="AK7921" s="156"/>
    </row>
    <row r="7922" spans="37:37">
      <c r="AK7922" s="156"/>
    </row>
    <row r="7923" spans="37:37">
      <c r="AK7923" s="156"/>
    </row>
    <row r="7924" spans="37:37">
      <c r="AK7924" s="156"/>
    </row>
    <row r="7925" spans="37:37">
      <c r="AK7925" s="156"/>
    </row>
    <row r="7926" spans="37:37">
      <c r="AK7926" s="156"/>
    </row>
    <row r="7927" spans="37:37">
      <c r="AK7927" s="156"/>
    </row>
    <row r="7928" spans="37:37">
      <c r="AK7928" s="156"/>
    </row>
    <row r="7929" spans="37:37">
      <c r="AK7929" s="156"/>
    </row>
    <row r="7930" spans="37:37">
      <c r="AK7930" s="156"/>
    </row>
    <row r="7931" spans="37:37">
      <c r="AK7931" s="156"/>
    </row>
    <row r="7932" spans="37:37">
      <c r="AK7932" s="156"/>
    </row>
    <row r="7933" spans="37:37">
      <c r="AK7933" s="156"/>
    </row>
    <row r="7934" spans="37:37">
      <c r="AK7934" s="156"/>
    </row>
    <row r="7935" spans="37:37">
      <c r="AK7935" s="156"/>
    </row>
    <row r="7936" spans="37:37">
      <c r="AK7936" s="156"/>
    </row>
    <row r="7937" spans="37:37">
      <c r="AK7937" s="156"/>
    </row>
    <row r="7938" spans="37:37">
      <c r="AK7938" s="156"/>
    </row>
    <row r="7939" spans="37:37">
      <c r="AK7939" s="156"/>
    </row>
    <row r="7940" spans="37:37">
      <c r="AK7940" s="156"/>
    </row>
    <row r="7941" spans="37:37">
      <c r="AK7941" s="156"/>
    </row>
    <row r="7942" spans="37:37">
      <c r="AK7942" s="156"/>
    </row>
    <row r="7943" spans="37:37">
      <c r="AK7943" s="156"/>
    </row>
    <row r="7944" spans="37:37">
      <c r="AK7944" s="156"/>
    </row>
    <row r="7945" spans="37:37">
      <c r="AK7945" s="156"/>
    </row>
    <row r="7946" spans="37:37">
      <c r="AK7946" s="156"/>
    </row>
    <row r="7947" spans="37:37">
      <c r="AK7947" s="156"/>
    </row>
    <row r="7948" spans="37:37">
      <c r="AK7948" s="156"/>
    </row>
    <row r="7949" spans="37:37">
      <c r="AK7949" s="156"/>
    </row>
    <row r="7950" spans="37:37">
      <c r="AK7950" s="156"/>
    </row>
    <row r="7951" spans="37:37">
      <c r="AK7951" s="156"/>
    </row>
    <row r="7952" spans="37:37">
      <c r="AK7952" s="156"/>
    </row>
    <row r="7953" spans="37:37">
      <c r="AK7953" s="156"/>
    </row>
    <row r="7954" spans="37:37">
      <c r="AK7954" s="156"/>
    </row>
    <row r="7955" spans="37:37">
      <c r="AK7955" s="156"/>
    </row>
    <row r="7956" spans="37:37">
      <c r="AK7956" s="156"/>
    </row>
    <row r="7957" spans="37:37">
      <c r="AK7957" s="156"/>
    </row>
    <row r="7958" spans="37:37">
      <c r="AK7958" s="156"/>
    </row>
    <row r="7959" spans="37:37">
      <c r="AK7959" s="156"/>
    </row>
    <row r="7960" spans="37:37">
      <c r="AK7960" s="156"/>
    </row>
    <row r="7961" spans="37:37">
      <c r="AK7961" s="156"/>
    </row>
    <row r="7962" spans="37:37">
      <c r="AK7962" s="156"/>
    </row>
    <row r="7963" spans="37:37">
      <c r="AK7963" s="156"/>
    </row>
    <row r="7964" spans="37:37">
      <c r="AK7964" s="156"/>
    </row>
    <row r="7965" spans="37:37">
      <c r="AK7965" s="156"/>
    </row>
    <row r="7966" spans="37:37">
      <c r="AK7966" s="156"/>
    </row>
    <row r="7967" spans="37:37">
      <c r="AK7967" s="156"/>
    </row>
    <row r="7968" spans="37:37">
      <c r="AK7968" s="156"/>
    </row>
    <row r="7969" spans="37:37">
      <c r="AK7969" s="156"/>
    </row>
    <row r="7970" spans="37:37">
      <c r="AK7970" s="156"/>
    </row>
    <row r="7971" spans="37:37">
      <c r="AK7971" s="156"/>
    </row>
    <row r="7972" spans="37:37">
      <c r="AK7972" s="156"/>
    </row>
    <row r="7973" spans="37:37">
      <c r="AK7973" s="156"/>
    </row>
    <row r="7974" spans="37:37">
      <c r="AK7974" s="156"/>
    </row>
    <row r="7975" spans="37:37">
      <c r="AK7975" s="156"/>
    </row>
    <row r="7976" spans="37:37">
      <c r="AK7976" s="156"/>
    </row>
    <row r="7977" spans="37:37">
      <c r="AK7977" s="156"/>
    </row>
    <row r="7978" spans="37:37">
      <c r="AK7978" s="156"/>
    </row>
    <row r="7979" spans="37:37">
      <c r="AK7979" s="156"/>
    </row>
    <row r="7980" spans="37:37">
      <c r="AK7980" s="156"/>
    </row>
    <row r="7981" spans="37:37">
      <c r="AK7981" s="156"/>
    </row>
    <row r="7982" spans="37:37">
      <c r="AK7982" s="156"/>
    </row>
    <row r="7983" spans="37:37">
      <c r="AK7983" s="156"/>
    </row>
    <row r="7984" spans="37:37">
      <c r="AK7984" s="156"/>
    </row>
    <row r="7985" spans="37:37">
      <c r="AK7985" s="156"/>
    </row>
    <row r="7986" spans="37:37">
      <c r="AK7986" s="156"/>
    </row>
    <row r="7987" spans="37:37">
      <c r="AK7987" s="156"/>
    </row>
    <row r="7988" spans="37:37">
      <c r="AK7988" s="156"/>
    </row>
    <row r="7989" spans="37:37">
      <c r="AK7989" s="156"/>
    </row>
    <row r="7990" spans="37:37">
      <c r="AK7990" s="156"/>
    </row>
    <row r="7991" spans="37:37">
      <c r="AK7991" s="156"/>
    </row>
    <row r="7992" spans="37:37">
      <c r="AK7992" s="156"/>
    </row>
    <row r="7993" spans="37:37">
      <c r="AK7993" s="156"/>
    </row>
    <row r="7994" spans="37:37">
      <c r="AK7994" s="156"/>
    </row>
    <row r="7995" spans="37:37">
      <c r="AK7995" s="156"/>
    </row>
    <row r="7996" spans="37:37">
      <c r="AK7996" s="156"/>
    </row>
    <row r="7997" spans="37:37">
      <c r="AK7997" s="156"/>
    </row>
    <row r="7998" spans="37:37">
      <c r="AK7998" s="156"/>
    </row>
    <row r="7999" spans="37:37">
      <c r="AK7999" s="156"/>
    </row>
    <row r="8000" spans="37:37">
      <c r="AK8000" s="156"/>
    </row>
    <row r="8001" spans="37:37">
      <c r="AK8001" s="156"/>
    </row>
    <row r="8002" spans="37:37">
      <c r="AK8002" s="156"/>
    </row>
    <row r="8003" spans="37:37">
      <c r="AK8003" s="156"/>
    </row>
    <row r="8004" spans="37:37">
      <c r="AK8004" s="156"/>
    </row>
    <row r="8005" spans="37:37">
      <c r="AK8005" s="156"/>
    </row>
    <row r="8006" spans="37:37">
      <c r="AK8006" s="156"/>
    </row>
    <row r="8007" spans="37:37">
      <c r="AK8007" s="156"/>
    </row>
    <row r="8008" spans="37:37">
      <c r="AK8008" s="156"/>
    </row>
    <row r="8009" spans="37:37">
      <c r="AK8009" s="156"/>
    </row>
    <row r="8010" spans="37:37">
      <c r="AK8010" s="156"/>
    </row>
    <row r="8011" spans="37:37">
      <c r="AK8011" s="156"/>
    </row>
    <row r="8012" spans="37:37">
      <c r="AK8012" s="156"/>
    </row>
    <row r="8013" spans="37:37">
      <c r="AK8013" s="156"/>
    </row>
    <row r="8014" spans="37:37">
      <c r="AK8014" s="156"/>
    </row>
    <row r="8015" spans="37:37">
      <c r="AK8015" s="156"/>
    </row>
    <row r="8016" spans="37:37">
      <c r="AK8016" s="156"/>
    </row>
    <row r="8017" spans="37:37">
      <c r="AK8017" s="156"/>
    </row>
    <row r="8018" spans="37:37">
      <c r="AK8018" s="156"/>
    </row>
    <row r="8019" spans="37:37">
      <c r="AK8019" s="156"/>
    </row>
    <row r="8020" spans="37:37">
      <c r="AK8020" s="156"/>
    </row>
    <row r="8021" spans="37:37">
      <c r="AK8021" s="156"/>
    </row>
    <row r="8022" spans="37:37">
      <c r="AK8022" s="156"/>
    </row>
    <row r="8023" spans="37:37">
      <c r="AK8023" s="156"/>
    </row>
    <row r="8024" spans="37:37">
      <c r="AK8024" s="156"/>
    </row>
    <row r="8025" spans="37:37">
      <c r="AK8025" s="156"/>
    </row>
    <row r="8026" spans="37:37">
      <c r="AK8026" s="156"/>
    </row>
    <row r="8027" spans="37:37">
      <c r="AK8027" s="156"/>
    </row>
    <row r="8028" spans="37:37">
      <c r="AK8028" s="156"/>
    </row>
    <row r="8029" spans="37:37">
      <c r="AK8029" s="156"/>
    </row>
    <row r="8030" spans="37:37">
      <c r="AK8030" s="156"/>
    </row>
    <row r="8031" spans="37:37">
      <c r="AK8031" s="156"/>
    </row>
    <row r="8032" spans="37:37">
      <c r="AK8032" s="156"/>
    </row>
    <row r="8033" spans="37:37">
      <c r="AK8033" s="156"/>
    </row>
    <row r="8034" spans="37:37">
      <c r="AK8034" s="156"/>
    </row>
    <row r="8035" spans="37:37">
      <c r="AK8035" s="156"/>
    </row>
    <row r="8036" spans="37:37">
      <c r="AK8036" s="156"/>
    </row>
    <row r="8037" spans="37:37">
      <c r="AK8037" s="156"/>
    </row>
    <row r="8038" spans="37:37">
      <c r="AK8038" s="156"/>
    </row>
    <row r="8039" spans="37:37">
      <c r="AK8039" s="156"/>
    </row>
    <row r="8040" spans="37:37">
      <c r="AK8040" s="156"/>
    </row>
    <row r="8041" spans="37:37">
      <c r="AK8041" s="156"/>
    </row>
    <row r="8042" spans="37:37">
      <c r="AK8042" s="156"/>
    </row>
    <row r="8043" spans="37:37">
      <c r="AK8043" s="156"/>
    </row>
    <row r="8044" spans="37:37">
      <c r="AK8044" s="156"/>
    </row>
    <row r="8045" spans="37:37">
      <c r="AK8045" s="156"/>
    </row>
    <row r="8046" spans="37:37">
      <c r="AK8046" s="156"/>
    </row>
    <row r="8047" spans="37:37">
      <c r="AK8047" s="156"/>
    </row>
    <row r="8048" spans="37:37">
      <c r="AK8048" s="156"/>
    </row>
    <row r="8049" spans="37:37">
      <c r="AK8049" s="156"/>
    </row>
    <row r="8050" spans="37:37">
      <c r="AK8050" s="156"/>
    </row>
    <row r="8051" spans="37:37">
      <c r="AK8051" s="156"/>
    </row>
    <row r="8052" spans="37:37">
      <c r="AK8052" s="156"/>
    </row>
    <row r="8053" spans="37:37">
      <c r="AK8053" s="156"/>
    </row>
    <row r="8054" spans="37:37">
      <c r="AK8054" s="156"/>
    </row>
    <row r="8055" spans="37:37">
      <c r="AK8055" s="156"/>
    </row>
    <row r="8056" spans="37:37">
      <c r="AK8056" s="156"/>
    </row>
    <row r="8057" spans="37:37">
      <c r="AK8057" s="156"/>
    </row>
    <row r="8058" spans="37:37">
      <c r="AK8058" s="156"/>
    </row>
    <row r="8059" spans="37:37">
      <c r="AK8059" s="156"/>
    </row>
    <row r="8060" spans="37:37">
      <c r="AK8060" s="156"/>
    </row>
    <row r="8061" spans="37:37">
      <c r="AK8061" s="156"/>
    </row>
    <row r="8062" spans="37:37">
      <c r="AK8062" s="156"/>
    </row>
    <row r="8063" spans="37:37">
      <c r="AK8063" s="156"/>
    </row>
    <row r="8064" spans="37:37">
      <c r="AK8064" s="156"/>
    </row>
    <row r="8065" spans="37:37">
      <c r="AK8065" s="156"/>
    </row>
    <row r="8066" spans="37:37">
      <c r="AK8066" s="156"/>
    </row>
    <row r="8067" spans="37:37">
      <c r="AK8067" s="156"/>
    </row>
    <row r="8068" spans="37:37">
      <c r="AK8068" s="156"/>
    </row>
    <row r="8069" spans="37:37">
      <c r="AK8069" s="156"/>
    </row>
    <row r="8070" spans="37:37">
      <c r="AK8070" s="156"/>
    </row>
    <row r="8071" spans="37:37">
      <c r="AK8071" s="156"/>
    </row>
    <row r="8072" spans="37:37">
      <c r="AK8072" s="156"/>
    </row>
    <row r="8073" spans="37:37">
      <c r="AK8073" s="156"/>
    </row>
    <row r="8074" spans="37:37">
      <c r="AK8074" s="156"/>
    </row>
    <row r="8075" spans="37:37">
      <c r="AK8075" s="156"/>
    </row>
    <row r="8076" spans="37:37">
      <c r="AK8076" s="156"/>
    </row>
    <row r="8077" spans="37:37">
      <c r="AK8077" s="156"/>
    </row>
    <row r="8078" spans="37:37">
      <c r="AK8078" s="156"/>
    </row>
    <row r="8079" spans="37:37">
      <c r="AK8079" s="156"/>
    </row>
    <row r="8080" spans="37:37">
      <c r="AK8080" s="156"/>
    </row>
    <row r="8081" spans="37:37">
      <c r="AK8081" s="156"/>
    </row>
    <row r="8082" spans="37:37">
      <c r="AK8082" s="156"/>
    </row>
    <row r="8083" spans="37:37">
      <c r="AK8083" s="156"/>
    </row>
    <row r="8084" spans="37:37">
      <c r="AK8084" s="156"/>
    </row>
    <row r="8085" spans="37:37">
      <c r="AK8085" s="156"/>
    </row>
    <row r="8086" spans="37:37">
      <c r="AK8086" s="156"/>
    </row>
    <row r="8087" spans="37:37">
      <c r="AK8087" s="156"/>
    </row>
    <row r="8088" spans="37:37">
      <c r="AK8088" s="156"/>
    </row>
    <row r="8089" spans="37:37">
      <c r="AK8089" s="156"/>
    </row>
    <row r="8090" spans="37:37">
      <c r="AK8090" s="156"/>
    </row>
    <row r="8091" spans="37:37">
      <c r="AK8091" s="156"/>
    </row>
    <row r="8092" spans="37:37">
      <c r="AK8092" s="156"/>
    </row>
    <row r="8093" spans="37:37">
      <c r="AK8093" s="156"/>
    </row>
    <row r="8094" spans="37:37">
      <c r="AK8094" s="156"/>
    </row>
    <row r="8095" spans="37:37">
      <c r="AK8095" s="156"/>
    </row>
    <row r="8096" spans="37:37">
      <c r="AK8096" s="156"/>
    </row>
    <row r="8097" spans="37:37">
      <c r="AK8097" s="156"/>
    </row>
    <row r="8098" spans="37:37">
      <c r="AK8098" s="156"/>
    </row>
    <row r="8099" spans="37:37">
      <c r="AK8099" s="156"/>
    </row>
    <row r="8100" spans="37:37">
      <c r="AK8100" s="156"/>
    </row>
    <row r="8101" spans="37:37">
      <c r="AK8101" s="156"/>
    </row>
    <row r="8102" spans="37:37">
      <c r="AK8102" s="156"/>
    </row>
    <row r="8103" spans="37:37">
      <c r="AK8103" s="156"/>
    </row>
    <row r="8104" spans="37:37">
      <c r="AK8104" s="156"/>
    </row>
    <row r="8105" spans="37:37">
      <c r="AK8105" s="156"/>
    </row>
    <row r="8106" spans="37:37">
      <c r="AK8106" s="156"/>
    </row>
    <row r="8107" spans="37:37">
      <c r="AK8107" s="156"/>
    </row>
    <row r="8108" spans="37:37">
      <c r="AK8108" s="156"/>
    </row>
    <row r="8109" spans="37:37">
      <c r="AK8109" s="156"/>
    </row>
    <row r="8110" spans="37:37">
      <c r="AK8110" s="156"/>
    </row>
    <row r="8111" spans="37:37">
      <c r="AK8111" s="156"/>
    </row>
    <row r="8112" spans="37:37">
      <c r="AK8112" s="156"/>
    </row>
    <row r="8113" spans="37:37">
      <c r="AK8113" s="156"/>
    </row>
    <row r="8114" spans="37:37">
      <c r="AK8114" s="156"/>
    </row>
    <row r="8115" spans="37:37">
      <c r="AK8115" s="156"/>
    </row>
    <row r="8116" spans="37:37">
      <c r="AK8116" s="156"/>
    </row>
    <row r="8117" spans="37:37">
      <c r="AK8117" s="156"/>
    </row>
    <row r="8118" spans="37:37">
      <c r="AK8118" s="156"/>
    </row>
    <row r="8119" spans="37:37">
      <c r="AK8119" s="156"/>
    </row>
    <row r="8120" spans="37:37">
      <c r="AK8120" s="156"/>
    </row>
    <row r="8121" spans="37:37">
      <c r="AK8121" s="156"/>
    </row>
    <row r="8122" spans="37:37">
      <c r="AK8122" s="156"/>
    </row>
    <row r="8123" spans="37:37">
      <c r="AK8123" s="156"/>
    </row>
    <row r="8124" spans="37:37">
      <c r="AK8124" s="156"/>
    </row>
    <row r="8125" spans="37:37">
      <c r="AK8125" s="156"/>
    </row>
    <row r="8126" spans="37:37">
      <c r="AK8126" s="156"/>
    </row>
    <row r="8127" spans="37:37">
      <c r="AK8127" s="156"/>
    </row>
    <row r="8128" spans="37:37">
      <c r="AK8128" s="156"/>
    </row>
    <row r="8129" spans="37:37">
      <c r="AK8129" s="156"/>
    </row>
    <row r="8130" spans="37:37">
      <c r="AK8130" s="156"/>
    </row>
    <row r="8131" spans="37:37">
      <c r="AK8131" s="156"/>
    </row>
    <row r="8132" spans="37:37">
      <c r="AK8132" s="156"/>
    </row>
    <row r="8133" spans="37:37">
      <c r="AK8133" s="156"/>
    </row>
    <row r="8134" spans="37:37">
      <c r="AK8134" s="156"/>
    </row>
    <row r="8135" spans="37:37">
      <c r="AK8135" s="156"/>
    </row>
    <row r="8136" spans="37:37">
      <c r="AK8136" s="156"/>
    </row>
    <row r="8137" spans="37:37">
      <c r="AK8137" s="156"/>
    </row>
    <row r="8138" spans="37:37">
      <c r="AK8138" s="156"/>
    </row>
    <row r="8139" spans="37:37">
      <c r="AK8139" s="156"/>
    </row>
    <row r="8140" spans="37:37">
      <c r="AK8140" s="156"/>
    </row>
    <row r="8141" spans="37:37">
      <c r="AK8141" s="156"/>
    </row>
    <row r="8142" spans="37:37">
      <c r="AK8142" s="156"/>
    </row>
    <row r="8143" spans="37:37">
      <c r="AK8143" s="156"/>
    </row>
    <row r="8144" spans="37:37">
      <c r="AK8144" s="156"/>
    </row>
    <row r="8145" spans="37:37">
      <c r="AK8145" s="156"/>
    </row>
    <row r="8146" spans="37:37">
      <c r="AK8146" s="156"/>
    </row>
    <row r="8147" spans="37:37">
      <c r="AK8147" s="156"/>
    </row>
    <row r="8148" spans="37:37">
      <c r="AK8148" s="156"/>
    </row>
    <row r="8149" spans="37:37">
      <c r="AK8149" s="156"/>
    </row>
    <row r="8150" spans="37:37">
      <c r="AK8150" s="156"/>
    </row>
    <row r="8151" spans="37:37">
      <c r="AK8151" s="156"/>
    </row>
    <row r="8152" spans="37:37">
      <c r="AK8152" s="156"/>
    </row>
    <row r="8153" spans="37:37">
      <c r="AK8153" s="156"/>
    </row>
    <row r="8154" spans="37:37">
      <c r="AK8154" s="156"/>
    </row>
    <row r="8155" spans="37:37">
      <c r="AK8155" s="156"/>
    </row>
    <row r="8156" spans="37:37">
      <c r="AK8156" s="156"/>
    </row>
    <row r="8157" spans="37:37">
      <c r="AK8157" s="156"/>
    </row>
    <row r="8158" spans="37:37">
      <c r="AK8158" s="156"/>
    </row>
    <row r="8159" spans="37:37">
      <c r="AK8159" s="156"/>
    </row>
    <row r="8160" spans="37:37">
      <c r="AK8160" s="156"/>
    </row>
    <row r="8161" spans="37:37">
      <c r="AK8161" s="156"/>
    </row>
    <row r="8162" spans="37:37">
      <c r="AK8162" s="156"/>
    </row>
    <row r="8163" spans="37:37">
      <c r="AK8163" s="156"/>
    </row>
    <row r="8164" spans="37:37">
      <c r="AK8164" s="156"/>
    </row>
    <row r="8165" spans="37:37">
      <c r="AK8165" s="156"/>
    </row>
    <row r="8166" spans="37:37">
      <c r="AK8166" s="156"/>
    </row>
    <row r="8167" spans="37:37">
      <c r="AK8167" s="156"/>
    </row>
    <row r="8168" spans="37:37">
      <c r="AK8168" s="156"/>
    </row>
    <row r="8169" spans="37:37">
      <c r="AK8169" s="156"/>
    </row>
    <row r="8170" spans="37:37">
      <c r="AK8170" s="156"/>
    </row>
    <row r="8171" spans="37:37">
      <c r="AK8171" s="156"/>
    </row>
    <row r="8172" spans="37:37">
      <c r="AK8172" s="156"/>
    </row>
    <row r="8173" spans="37:37">
      <c r="AK8173" s="156"/>
    </row>
    <row r="8174" spans="37:37">
      <c r="AK8174" s="156"/>
    </row>
    <row r="8175" spans="37:37">
      <c r="AK8175" s="156"/>
    </row>
    <row r="8176" spans="37:37">
      <c r="AK8176" s="156"/>
    </row>
    <row r="8177" spans="37:37">
      <c r="AK8177" s="156"/>
    </row>
    <row r="8178" spans="37:37">
      <c r="AK8178" s="156"/>
    </row>
    <row r="8179" spans="37:37">
      <c r="AK8179" s="156"/>
    </row>
    <row r="8180" spans="37:37">
      <c r="AK8180" s="156"/>
    </row>
    <row r="8181" spans="37:37">
      <c r="AK8181" s="156"/>
    </row>
    <row r="8182" spans="37:37">
      <c r="AK8182" s="156"/>
    </row>
    <row r="8183" spans="37:37">
      <c r="AK8183" s="156"/>
    </row>
    <row r="8184" spans="37:37">
      <c r="AK8184" s="156"/>
    </row>
    <row r="8185" spans="37:37">
      <c r="AK8185" s="156"/>
    </row>
    <row r="8186" spans="37:37">
      <c r="AK8186" s="156"/>
    </row>
    <row r="8187" spans="37:37">
      <c r="AK8187" s="156"/>
    </row>
    <row r="8188" spans="37:37">
      <c r="AK8188" s="156"/>
    </row>
    <row r="8189" spans="37:37">
      <c r="AK8189" s="156"/>
    </row>
    <row r="8190" spans="37:37">
      <c r="AK8190" s="156"/>
    </row>
    <row r="8191" spans="37:37">
      <c r="AK8191" s="156"/>
    </row>
    <row r="8192" spans="37:37">
      <c r="AK8192" s="156"/>
    </row>
    <row r="8193" spans="37:37">
      <c r="AK8193" s="156"/>
    </row>
    <row r="8194" spans="37:37">
      <c r="AK8194" s="156"/>
    </row>
    <row r="8195" spans="37:37">
      <c r="AK8195" s="156"/>
    </row>
    <row r="8196" spans="37:37">
      <c r="AK8196" s="156"/>
    </row>
    <row r="8197" spans="37:37">
      <c r="AK8197" s="156"/>
    </row>
    <row r="8198" spans="37:37">
      <c r="AK8198" s="156"/>
    </row>
    <row r="8199" spans="37:37">
      <c r="AK8199" s="156"/>
    </row>
    <row r="8200" spans="37:37">
      <c r="AK8200" s="156"/>
    </row>
    <row r="8201" spans="37:37">
      <c r="AK8201" s="156"/>
    </row>
    <row r="8202" spans="37:37">
      <c r="AK8202" s="156"/>
    </row>
    <row r="8203" spans="37:37">
      <c r="AK8203" s="156"/>
    </row>
    <row r="8204" spans="37:37">
      <c r="AK8204" s="156"/>
    </row>
    <row r="8205" spans="37:37">
      <c r="AK8205" s="156"/>
    </row>
    <row r="8206" spans="37:37">
      <c r="AK8206" s="156"/>
    </row>
    <row r="8207" spans="37:37">
      <c r="AK8207" s="156"/>
    </row>
    <row r="8208" spans="37:37">
      <c r="AK8208" s="156"/>
    </row>
    <row r="8209" spans="37:37">
      <c r="AK8209" s="156"/>
    </row>
    <row r="8210" spans="37:37">
      <c r="AK8210" s="156"/>
    </row>
    <row r="8211" spans="37:37">
      <c r="AK8211" s="156"/>
    </row>
    <row r="8212" spans="37:37">
      <c r="AK8212" s="156"/>
    </row>
    <row r="8213" spans="37:37">
      <c r="AK8213" s="156"/>
    </row>
    <row r="8214" spans="37:37">
      <c r="AK8214" s="156"/>
    </row>
    <row r="8215" spans="37:37">
      <c r="AK8215" s="156"/>
    </row>
    <row r="8216" spans="37:37">
      <c r="AK8216" s="156"/>
    </row>
    <row r="8217" spans="37:37">
      <c r="AK8217" s="156"/>
    </row>
    <row r="8218" spans="37:37">
      <c r="AK8218" s="156"/>
    </row>
    <row r="8219" spans="37:37">
      <c r="AK8219" s="156"/>
    </row>
    <row r="8220" spans="37:37">
      <c r="AK8220" s="156"/>
    </row>
    <row r="8221" spans="37:37">
      <c r="AK8221" s="156"/>
    </row>
    <row r="8222" spans="37:37">
      <c r="AK8222" s="156"/>
    </row>
    <row r="8223" spans="37:37">
      <c r="AK8223" s="156"/>
    </row>
    <row r="8224" spans="37:37">
      <c r="AK8224" s="156"/>
    </row>
    <row r="8225" spans="37:37">
      <c r="AK8225" s="156"/>
    </row>
    <row r="8226" spans="37:37">
      <c r="AK8226" s="156"/>
    </row>
    <row r="8227" spans="37:37">
      <c r="AK8227" s="156"/>
    </row>
    <row r="8228" spans="37:37">
      <c r="AK8228" s="156"/>
    </row>
    <row r="8229" spans="37:37">
      <c r="AK8229" s="156"/>
    </row>
    <row r="8230" spans="37:37">
      <c r="AK8230" s="156"/>
    </row>
    <row r="8231" spans="37:37">
      <c r="AK8231" s="156"/>
    </row>
    <row r="8232" spans="37:37">
      <c r="AK8232" s="156"/>
    </row>
    <row r="8233" spans="37:37">
      <c r="AK8233" s="156"/>
    </row>
    <row r="8234" spans="37:37">
      <c r="AK8234" s="156"/>
    </row>
    <row r="8235" spans="37:37">
      <c r="AK8235" s="156"/>
    </row>
    <row r="8236" spans="37:37">
      <c r="AK8236" s="156"/>
    </row>
    <row r="8237" spans="37:37">
      <c r="AK8237" s="156"/>
    </row>
    <row r="8238" spans="37:37">
      <c r="AK8238" s="156"/>
    </row>
    <row r="8239" spans="37:37">
      <c r="AK8239" s="156"/>
    </row>
    <row r="8240" spans="37:37">
      <c r="AK8240" s="156"/>
    </row>
    <row r="8241" spans="37:37">
      <c r="AK8241" s="156"/>
    </row>
    <row r="8242" spans="37:37">
      <c r="AK8242" s="156"/>
    </row>
    <row r="8243" spans="37:37">
      <c r="AK8243" s="156"/>
    </row>
    <row r="8244" spans="37:37">
      <c r="AK8244" s="156"/>
    </row>
    <row r="8245" spans="37:37">
      <c r="AK8245" s="156"/>
    </row>
    <row r="8246" spans="37:37">
      <c r="AK8246" s="156"/>
    </row>
    <row r="8247" spans="37:37">
      <c r="AK8247" s="156"/>
    </row>
    <row r="8248" spans="37:37">
      <c r="AK8248" s="156"/>
    </row>
    <row r="8249" spans="37:37">
      <c r="AK8249" s="156"/>
    </row>
    <row r="8250" spans="37:37">
      <c r="AK8250" s="156"/>
    </row>
    <row r="8251" spans="37:37">
      <c r="AK8251" s="156"/>
    </row>
    <row r="8252" spans="37:37">
      <c r="AK8252" s="156"/>
    </row>
    <row r="8253" spans="37:37">
      <c r="AK8253" s="156"/>
    </row>
    <row r="8254" spans="37:37">
      <c r="AK8254" s="156"/>
    </row>
    <row r="8255" spans="37:37">
      <c r="AK8255" s="156"/>
    </row>
    <row r="8256" spans="37:37">
      <c r="AK8256" s="156"/>
    </row>
    <row r="8257" spans="37:37">
      <c r="AK8257" s="156"/>
    </row>
    <row r="8258" spans="37:37">
      <c r="AK8258" s="156"/>
    </row>
    <row r="8259" spans="37:37">
      <c r="AK8259" s="156"/>
    </row>
    <row r="8260" spans="37:37">
      <c r="AK8260" s="156"/>
    </row>
    <row r="8261" spans="37:37">
      <c r="AK8261" s="156"/>
    </row>
    <row r="8262" spans="37:37">
      <c r="AK8262" s="156"/>
    </row>
    <row r="8263" spans="37:37">
      <c r="AK8263" s="156"/>
    </row>
    <row r="8264" spans="37:37">
      <c r="AK8264" s="156"/>
    </row>
    <row r="8265" spans="37:37">
      <c r="AK8265" s="156"/>
    </row>
    <row r="8266" spans="37:37">
      <c r="AK8266" s="156"/>
    </row>
    <row r="8267" spans="37:37">
      <c r="AK8267" s="156"/>
    </row>
    <row r="8268" spans="37:37">
      <c r="AK8268" s="156"/>
    </row>
    <row r="8269" spans="37:37">
      <c r="AK8269" s="156"/>
    </row>
    <row r="8270" spans="37:37">
      <c r="AK8270" s="156"/>
    </row>
    <row r="8271" spans="37:37">
      <c r="AK8271" s="156"/>
    </row>
    <row r="8272" spans="37:37">
      <c r="AK8272" s="156"/>
    </row>
    <row r="8273" spans="37:37">
      <c r="AK8273" s="156"/>
    </row>
    <row r="8274" spans="37:37">
      <c r="AK8274" s="156"/>
    </row>
    <row r="8275" spans="37:37">
      <c r="AK8275" s="156"/>
    </row>
    <row r="8276" spans="37:37">
      <c r="AK8276" s="156"/>
    </row>
    <row r="8277" spans="37:37">
      <c r="AK8277" s="156"/>
    </row>
    <row r="8278" spans="37:37">
      <c r="AK8278" s="156"/>
    </row>
    <row r="8279" spans="37:37">
      <c r="AK8279" s="156"/>
    </row>
    <row r="8280" spans="37:37">
      <c r="AK8280" s="156"/>
    </row>
    <row r="8281" spans="37:37">
      <c r="AK8281" s="156"/>
    </row>
    <row r="8282" spans="37:37">
      <c r="AK8282" s="156"/>
    </row>
    <row r="8283" spans="37:37">
      <c r="AK8283" s="156"/>
    </row>
    <row r="8284" spans="37:37">
      <c r="AK8284" s="156"/>
    </row>
    <row r="8285" spans="37:37">
      <c r="AK8285" s="156"/>
    </row>
    <row r="8286" spans="37:37">
      <c r="AK8286" s="156"/>
    </row>
    <row r="8287" spans="37:37">
      <c r="AK8287" s="156"/>
    </row>
    <row r="8288" spans="37:37">
      <c r="AK8288" s="156"/>
    </row>
    <row r="8289" spans="37:37">
      <c r="AK8289" s="156"/>
    </row>
    <row r="8290" spans="37:37">
      <c r="AK8290" s="156"/>
    </row>
    <row r="8291" spans="37:37">
      <c r="AK8291" s="156"/>
    </row>
    <row r="8292" spans="37:37">
      <c r="AK8292" s="156"/>
    </row>
    <row r="8293" spans="37:37">
      <c r="AK8293" s="156"/>
    </row>
    <row r="8294" spans="37:37">
      <c r="AK8294" s="156"/>
    </row>
    <row r="8295" spans="37:37">
      <c r="AK8295" s="156"/>
    </row>
    <row r="8296" spans="37:37">
      <c r="AK8296" s="156"/>
    </row>
    <row r="8297" spans="37:37">
      <c r="AK8297" s="156"/>
    </row>
    <row r="8298" spans="37:37">
      <c r="AK8298" s="156"/>
    </row>
    <row r="8299" spans="37:37">
      <c r="AK8299" s="156"/>
    </row>
    <row r="8300" spans="37:37">
      <c r="AK8300" s="156"/>
    </row>
    <row r="8301" spans="37:37">
      <c r="AK8301" s="156"/>
    </row>
    <row r="8302" spans="37:37">
      <c r="AK8302" s="156"/>
    </row>
    <row r="8303" spans="37:37">
      <c r="AK8303" s="156"/>
    </row>
    <row r="8304" spans="37:37">
      <c r="AK8304" s="156"/>
    </row>
    <row r="8305" spans="37:37">
      <c r="AK8305" s="156"/>
    </row>
    <row r="8306" spans="37:37">
      <c r="AK8306" s="156"/>
    </row>
    <row r="8307" spans="37:37">
      <c r="AK8307" s="156"/>
    </row>
    <row r="8308" spans="37:37">
      <c r="AK8308" s="156"/>
    </row>
    <row r="8309" spans="37:37">
      <c r="AK8309" s="156"/>
    </row>
    <row r="8310" spans="37:37">
      <c r="AK8310" s="156"/>
    </row>
    <row r="8311" spans="37:37">
      <c r="AK8311" s="156"/>
    </row>
    <row r="8312" spans="37:37">
      <c r="AK8312" s="156"/>
    </row>
    <row r="8313" spans="37:37">
      <c r="AK8313" s="156"/>
    </row>
    <row r="8314" spans="37:37">
      <c r="AK8314" s="156"/>
    </row>
    <row r="8315" spans="37:37">
      <c r="AK8315" s="156"/>
    </row>
    <row r="8316" spans="37:37">
      <c r="AK8316" s="156"/>
    </row>
    <row r="8317" spans="37:37">
      <c r="AK8317" s="156"/>
    </row>
    <row r="8318" spans="37:37">
      <c r="AK8318" s="156"/>
    </row>
    <row r="8319" spans="37:37">
      <c r="AK8319" s="156"/>
    </row>
    <row r="8320" spans="37:37">
      <c r="AK8320" s="156"/>
    </row>
    <row r="8321" spans="37:37">
      <c r="AK8321" s="156"/>
    </row>
    <row r="8322" spans="37:37">
      <c r="AK8322" s="156"/>
    </row>
    <row r="8323" spans="37:37">
      <c r="AK8323" s="156"/>
    </row>
    <row r="8324" spans="37:37">
      <c r="AK8324" s="156"/>
    </row>
    <row r="8325" spans="37:37">
      <c r="AK8325" s="156"/>
    </row>
    <row r="8326" spans="37:37">
      <c r="AK8326" s="156"/>
    </row>
    <row r="8327" spans="37:37">
      <c r="AK8327" s="156"/>
    </row>
    <row r="8328" spans="37:37">
      <c r="AK8328" s="156"/>
    </row>
    <row r="8329" spans="37:37">
      <c r="AK8329" s="156"/>
    </row>
    <row r="8330" spans="37:37">
      <c r="AK8330" s="156"/>
    </row>
    <row r="8331" spans="37:37">
      <c r="AK8331" s="156"/>
    </row>
    <row r="8332" spans="37:37">
      <c r="AK8332" s="156"/>
    </row>
    <row r="8333" spans="37:37">
      <c r="AK8333" s="156"/>
    </row>
    <row r="8334" spans="37:37">
      <c r="AK8334" s="156"/>
    </row>
    <row r="8335" spans="37:37">
      <c r="AK8335" s="156"/>
    </row>
    <row r="8336" spans="37:37">
      <c r="AK8336" s="156"/>
    </row>
    <row r="8337" spans="37:37">
      <c r="AK8337" s="156"/>
    </row>
    <row r="8338" spans="37:37">
      <c r="AK8338" s="156"/>
    </row>
    <row r="8339" spans="37:37">
      <c r="AK8339" s="156"/>
    </row>
    <row r="8340" spans="37:37">
      <c r="AK8340" s="156"/>
    </row>
    <row r="8341" spans="37:37">
      <c r="AK8341" s="156"/>
    </row>
    <row r="8342" spans="37:37">
      <c r="AK8342" s="156"/>
    </row>
    <row r="8343" spans="37:37">
      <c r="AK8343" s="156"/>
    </row>
    <row r="8344" spans="37:37">
      <c r="AK8344" s="156"/>
    </row>
    <row r="8345" spans="37:37">
      <c r="AK8345" s="156"/>
    </row>
    <row r="8346" spans="37:37">
      <c r="AK8346" s="156"/>
    </row>
    <row r="8347" spans="37:37">
      <c r="AK8347" s="156"/>
    </row>
    <row r="8348" spans="37:37">
      <c r="AK8348" s="156"/>
    </row>
    <row r="8349" spans="37:37">
      <c r="AK8349" s="156"/>
    </row>
    <row r="8350" spans="37:37">
      <c r="AK8350" s="156"/>
    </row>
    <row r="8351" spans="37:37">
      <c r="AK8351" s="156"/>
    </row>
    <row r="8352" spans="37:37">
      <c r="AK8352" s="156"/>
    </row>
    <row r="8353" spans="37:37">
      <c r="AK8353" s="156"/>
    </row>
    <row r="8354" spans="37:37">
      <c r="AK8354" s="156"/>
    </row>
    <row r="8355" spans="37:37">
      <c r="AK8355" s="156"/>
    </row>
    <row r="8356" spans="37:37">
      <c r="AK8356" s="156"/>
    </row>
    <row r="8357" spans="37:37">
      <c r="AK8357" s="156"/>
    </row>
    <row r="8358" spans="37:37">
      <c r="AK8358" s="156"/>
    </row>
    <row r="8359" spans="37:37">
      <c r="AK8359" s="156"/>
    </row>
    <row r="8360" spans="37:37">
      <c r="AK8360" s="156"/>
    </row>
    <row r="8361" spans="37:37">
      <c r="AK8361" s="156"/>
    </row>
    <row r="8362" spans="37:37">
      <c r="AK8362" s="156"/>
    </row>
    <row r="8363" spans="37:37">
      <c r="AK8363" s="156"/>
    </row>
    <row r="8364" spans="37:37">
      <c r="AK8364" s="156"/>
    </row>
    <row r="8365" spans="37:37">
      <c r="AK8365" s="156"/>
    </row>
    <row r="8366" spans="37:37">
      <c r="AK8366" s="156"/>
    </row>
    <row r="8367" spans="37:37">
      <c r="AK8367" s="156"/>
    </row>
    <row r="8368" spans="37:37">
      <c r="AK8368" s="156"/>
    </row>
    <row r="8369" spans="37:37">
      <c r="AK8369" s="156"/>
    </row>
    <row r="8370" spans="37:37">
      <c r="AK8370" s="156"/>
    </row>
    <row r="8371" spans="37:37">
      <c r="AK8371" s="156"/>
    </row>
    <row r="8372" spans="37:37">
      <c r="AK8372" s="156"/>
    </row>
    <row r="8373" spans="37:37">
      <c r="AK8373" s="156"/>
    </row>
    <row r="8374" spans="37:37">
      <c r="AK8374" s="156"/>
    </row>
    <row r="8375" spans="37:37">
      <c r="AK8375" s="156"/>
    </row>
    <row r="8376" spans="37:37">
      <c r="AK8376" s="156"/>
    </row>
    <row r="8377" spans="37:37">
      <c r="AK8377" s="156"/>
    </row>
    <row r="8378" spans="37:37">
      <c r="AK8378" s="156"/>
    </row>
    <row r="8379" spans="37:37">
      <c r="AK8379" s="156"/>
    </row>
    <row r="8380" spans="37:37">
      <c r="AK8380" s="156"/>
    </row>
    <row r="8381" spans="37:37">
      <c r="AK8381" s="156"/>
    </row>
    <row r="8382" spans="37:37">
      <c r="AK8382" s="156"/>
    </row>
    <row r="8383" spans="37:37">
      <c r="AK8383" s="156"/>
    </row>
    <row r="8384" spans="37:37">
      <c r="AK8384" s="156"/>
    </row>
    <row r="8385" spans="37:37">
      <c r="AK8385" s="156"/>
    </row>
    <row r="8386" spans="37:37">
      <c r="AK8386" s="156"/>
    </row>
    <row r="8387" spans="37:37">
      <c r="AK8387" s="156"/>
    </row>
    <row r="8388" spans="37:37">
      <c r="AK8388" s="156"/>
    </row>
    <row r="8389" spans="37:37">
      <c r="AK8389" s="156"/>
    </row>
    <row r="8390" spans="37:37">
      <c r="AK8390" s="156"/>
    </row>
    <row r="8391" spans="37:37">
      <c r="AK8391" s="156"/>
    </row>
    <row r="8392" spans="37:37">
      <c r="AK8392" s="156"/>
    </row>
    <row r="8393" spans="37:37">
      <c r="AK8393" s="156"/>
    </row>
    <row r="8394" spans="37:37">
      <c r="AK8394" s="156"/>
    </row>
    <row r="8395" spans="37:37">
      <c r="AK8395" s="156"/>
    </row>
    <row r="8396" spans="37:37">
      <c r="AK8396" s="156"/>
    </row>
    <row r="8397" spans="37:37">
      <c r="AK8397" s="156"/>
    </row>
    <row r="8398" spans="37:37">
      <c r="AK8398" s="156"/>
    </row>
    <row r="8399" spans="37:37">
      <c r="AK8399" s="156"/>
    </row>
    <row r="8400" spans="37:37">
      <c r="AK8400" s="156"/>
    </row>
    <row r="8401" spans="37:37">
      <c r="AK8401" s="156"/>
    </row>
    <row r="8402" spans="37:37">
      <c r="AK8402" s="156"/>
    </row>
    <row r="8403" spans="37:37">
      <c r="AK8403" s="156"/>
    </row>
    <row r="8404" spans="37:37">
      <c r="AK8404" s="156"/>
    </row>
    <row r="8405" spans="37:37">
      <c r="AK8405" s="156"/>
    </row>
    <row r="8406" spans="37:37">
      <c r="AK8406" s="156"/>
    </row>
    <row r="8407" spans="37:37">
      <c r="AK8407" s="156"/>
    </row>
    <row r="8408" spans="37:37">
      <c r="AK8408" s="156"/>
    </row>
    <row r="8409" spans="37:37">
      <c r="AK8409" s="156"/>
    </row>
    <row r="8410" spans="37:37">
      <c r="AK8410" s="156"/>
    </row>
    <row r="8411" spans="37:37">
      <c r="AK8411" s="156"/>
    </row>
    <row r="8412" spans="37:37">
      <c r="AK8412" s="156"/>
    </row>
    <row r="8413" spans="37:37">
      <c r="AK8413" s="156"/>
    </row>
    <row r="8414" spans="37:37">
      <c r="AK8414" s="156"/>
    </row>
    <row r="8415" spans="37:37">
      <c r="AK8415" s="156"/>
    </row>
    <row r="8416" spans="37:37">
      <c r="AK8416" s="156"/>
    </row>
    <row r="8417" spans="37:37">
      <c r="AK8417" s="156"/>
    </row>
    <row r="8418" spans="37:37">
      <c r="AK8418" s="156"/>
    </row>
    <row r="8419" spans="37:37">
      <c r="AK8419" s="156"/>
    </row>
    <row r="8420" spans="37:37">
      <c r="AK8420" s="156"/>
    </row>
    <row r="8421" spans="37:37">
      <c r="AK8421" s="156"/>
    </row>
    <row r="8422" spans="37:37">
      <c r="AK8422" s="156"/>
    </row>
    <row r="8423" spans="37:37">
      <c r="AK8423" s="156"/>
    </row>
    <row r="8424" spans="37:37">
      <c r="AK8424" s="156"/>
    </row>
    <row r="8425" spans="37:37">
      <c r="AK8425" s="156"/>
    </row>
    <row r="8426" spans="37:37">
      <c r="AK8426" s="156"/>
    </row>
    <row r="8427" spans="37:37">
      <c r="AK8427" s="156"/>
    </row>
    <row r="8428" spans="37:37">
      <c r="AK8428" s="156"/>
    </row>
    <row r="8429" spans="37:37">
      <c r="AK8429" s="156"/>
    </row>
    <row r="8430" spans="37:37">
      <c r="AK8430" s="156"/>
    </row>
    <row r="8431" spans="37:37">
      <c r="AK8431" s="156"/>
    </row>
    <row r="8432" spans="37:37">
      <c r="AK8432" s="156"/>
    </row>
    <row r="8433" spans="37:37">
      <c r="AK8433" s="156"/>
    </row>
    <row r="8434" spans="37:37">
      <c r="AK8434" s="156"/>
    </row>
    <row r="8435" spans="37:37">
      <c r="AK8435" s="156"/>
    </row>
    <row r="8436" spans="37:37">
      <c r="AK8436" s="156"/>
    </row>
    <row r="8437" spans="37:37">
      <c r="AK8437" s="156"/>
    </row>
    <row r="8438" spans="37:37">
      <c r="AK8438" s="156"/>
    </row>
    <row r="8439" spans="37:37">
      <c r="AK8439" s="156"/>
    </row>
    <row r="8440" spans="37:37">
      <c r="AK8440" s="156"/>
    </row>
    <row r="8441" spans="37:37">
      <c r="AK8441" s="156"/>
    </row>
    <row r="8442" spans="37:37">
      <c r="AK8442" s="156"/>
    </row>
    <row r="8443" spans="37:37">
      <c r="AK8443" s="156"/>
    </row>
    <row r="8444" spans="37:37">
      <c r="AK8444" s="156"/>
    </row>
    <row r="8445" spans="37:37">
      <c r="AK8445" s="156"/>
    </row>
    <row r="8446" spans="37:37">
      <c r="AK8446" s="156"/>
    </row>
    <row r="8447" spans="37:37">
      <c r="AK8447" s="156"/>
    </row>
    <row r="8448" spans="37:37">
      <c r="AK8448" s="156"/>
    </row>
    <row r="8449" spans="37:37">
      <c r="AK8449" s="156"/>
    </row>
    <row r="8450" spans="37:37">
      <c r="AK8450" s="156"/>
    </row>
    <row r="8451" spans="37:37">
      <c r="AK8451" s="156"/>
    </row>
    <row r="8452" spans="37:37">
      <c r="AK8452" s="156"/>
    </row>
    <row r="8453" spans="37:37">
      <c r="AK8453" s="156"/>
    </row>
    <row r="8454" spans="37:37">
      <c r="AK8454" s="156"/>
    </row>
    <row r="8455" spans="37:37">
      <c r="AK8455" s="156"/>
    </row>
    <row r="8456" spans="37:37">
      <c r="AK8456" s="156"/>
    </row>
    <row r="8457" spans="37:37">
      <c r="AK8457" s="156"/>
    </row>
    <row r="8458" spans="37:37">
      <c r="AK8458" s="156"/>
    </row>
    <row r="8459" spans="37:37">
      <c r="AK8459" s="156"/>
    </row>
    <row r="8460" spans="37:37">
      <c r="AK8460" s="156"/>
    </row>
    <row r="8461" spans="37:37">
      <c r="AK8461" s="156"/>
    </row>
    <row r="8462" spans="37:37">
      <c r="AK8462" s="156"/>
    </row>
    <row r="8463" spans="37:37">
      <c r="AK8463" s="156"/>
    </row>
    <row r="8464" spans="37:37">
      <c r="AK8464" s="156"/>
    </row>
    <row r="8465" spans="37:37">
      <c r="AK8465" s="156"/>
    </row>
    <row r="8466" spans="37:37">
      <c r="AK8466" s="156"/>
    </row>
    <row r="8467" spans="37:37">
      <c r="AK8467" s="156"/>
    </row>
    <row r="8468" spans="37:37">
      <c r="AK8468" s="156"/>
    </row>
    <row r="8469" spans="37:37">
      <c r="AK8469" s="156"/>
    </row>
    <row r="8470" spans="37:37">
      <c r="AK8470" s="156"/>
    </row>
    <row r="8471" spans="37:37">
      <c r="AK8471" s="156"/>
    </row>
    <row r="8472" spans="37:37">
      <c r="AK8472" s="156"/>
    </row>
    <row r="8473" spans="37:37">
      <c r="AK8473" s="156"/>
    </row>
    <row r="8474" spans="37:37">
      <c r="AK8474" s="156"/>
    </row>
    <row r="8475" spans="37:37">
      <c r="AK8475" s="156"/>
    </row>
    <row r="8476" spans="37:37">
      <c r="AK8476" s="156"/>
    </row>
    <row r="8477" spans="37:37">
      <c r="AK8477" s="156"/>
    </row>
    <row r="8478" spans="37:37">
      <c r="AK8478" s="156"/>
    </row>
    <row r="8479" spans="37:37">
      <c r="AK8479" s="156"/>
    </row>
    <row r="8480" spans="37:37">
      <c r="AK8480" s="156"/>
    </row>
    <row r="8481" spans="37:37">
      <c r="AK8481" s="156"/>
    </row>
    <row r="8482" spans="37:37">
      <c r="AK8482" s="156"/>
    </row>
    <row r="8483" spans="37:37">
      <c r="AK8483" s="156"/>
    </row>
    <row r="8484" spans="37:37">
      <c r="AK8484" s="156"/>
    </row>
    <row r="8485" spans="37:37">
      <c r="AK8485" s="156"/>
    </row>
    <row r="8486" spans="37:37">
      <c r="AK8486" s="156"/>
    </row>
    <row r="8487" spans="37:37">
      <c r="AK8487" s="156"/>
    </row>
    <row r="8488" spans="37:37">
      <c r="AK8488" s="156"/>
    </row>
    <row r="8489" spans="37:37">
      <c r="AK8489" s="156"/>
    </row>
    <row r="8490" spans="37:37">
      <c r="AK8490" s="156"/>
    </row>
    <row r="8491" spans="37:37">
      <c r="AK8491" s="156"/>
    </row>
    <row r="8492" spans="37:37">
      <c r="AK8492" s="156"/>
    </row>
    <row r="8493" spans="37:37">
      <c r="AK8493" s="156"/>
    </row>
    <row r="8494" spans="37:37">
      <c r="AK8494" s="156"/>
    </row>
    <row r="8495" spans="37:37">
      <c r="AK8495" s="156"/>
    </row>
    <row r="8496" spans="37:37">
      <c r="AK8496" s="156"/>
    </row>
    <row r="8497" spans="37:37">
      <c r="AK8497" s="156"/>
    </row>
    <row r="8498" spans="37:37">
      <c r="AK8498" s="156"/>
    </row>
    <row r="8499" spans="37:37">
      <c r="AK8499" s="156"/>
    </row>
    <row r="8500" spans="37:37">
      <c r="AK8500" s="156"/>
    </row>
    <row r="8501" spans="37:37">
      <c r="AK8501" s="156"/>
    </row>
    <row r="8502" spans="37:37">
      <c r="AK8502" s="156"/>
    </row>
    <row r="8503" spans="37:37">
      <c r="AK8503" s="156"/>
    </row>
    <row r="8504" spans="37:37">
      <c r="AK8504" s="156"/>
    </row>
    <row r="8505" spans="37:37">
      <c r="AK8505" s="156"/>
    </row>
    <row r="8506" spans="37:37">
      <c r="AK8506" s="156"/>
    </row>
    <row r="8507" spans="37:37">
      <c r="AK8507" s="156"/>
    </row>
    <row r="8508" spans="37:37">
      <c r="AK8508" s="156"/>
    </row>
    <row r="8509" spans="37:37">
      <c r="AK8509" s="156"/>
    </row>
    <row r="8510" spans="37:37">
      <c r="AK8510" s="156"/>
    </row>
    <row r="8511" spans="37:37">
      <c r="AK8511" s="156"/>
    </row>
    <row r="8512" spans="37:37">
      <c r="AK8512" s="156"/>
    </row>
    <row r="8513" spans="37:37">
      <c r="AK8513" s="156"/>
    </row>
    <row r="8514" spans="37:37">
      <c r="AK8514" s="156"/>
    </row>
    <row r="8515" spans="37:37">
      <c r="AK8515" s="156"/>
    </row>
    <row r="8516" spans="37:37">
      <c r="AK8516" s="156"/>
    </row>
    <row r="8517" spans="37:37">
      <c r="AK8517" s="156"/>
    </row>
    <row r="8518" spans="37:37">
      <c r="AK8518" s="156"/>
    </row>
    <row r="8519" spans="37:37">
      <c r="AK8519" s="156"/>
    </row>
    <row r="8520" spans="37:37">
      <c r="AK8520" s="156"/>
    </row>
    <row r="8521" spans="37:37">
      <c r="AK8521" s="156"/>
    </row>
    <row r="8522" spans="37:37">
      <c r="AK8522" s="156"/>
    </row>
    <row r="8523" spans="37:37">
      <c r="AK8523" s="156"/>
    </row>
    <row r="8524" spans="37:37">
      <c r="AK8524" s="156"/>
    </row>
    <row r="8525" spans="37:37">
      <c r="AK8525" s="156"/>
    </row>
    <row r="8526" spans="37:37">
      <c r="AK8526" s="156"/>
    </row>
    <row r="8527" spans="37:37">
      <c r="AK8527" s="156"/>
    </row>
    <row r="8528" spans="37:37">
      <c r="AK8528" s="156"/>
    </row>
    <row r="8529" spans="37:37">
      <c r="AK8529" s="156"/>
    </row>
    <row r="8530" spans="37:37">
      <c r="AK8530" s="156"/>
    </row>
    <row r="8531" spans="37:37">
      <c r="AK8531" s="156"/>
    </row>
    <row r="8532" spans="37:37">
      <c r="AK8532" s="156"/>
    </row>
    <row r="8533" spans="37:37">
      <c r="AK8533" s="156"/>
    </row>
    <row r="8534" spans="37:37">
      <c r="AK8534" s="156"/>
    </row>
    <row r="8535" spans="37:37">
      <c r="AK8535" s="156"/>
    </row>
    <row r="8536" spans="37:37">
      <c r="AK8536" s="156"/>
    </row>
    <row r="8537" spans="37:37">
      <c r="AK8537" s="156"/>
    </row>
    <row r="8538" spans="37:37">
      <c r="AK8538" s="156"/>
    </row>
    <row r="8539" spans="37:37">
      <c r="AK8539" s="156"/>
    </row>
    <row r="8540" spans="37:37">
      <c r="AK8540" s="156"/>
    </row>
    <row r="8541" spans="37:37">
      <c r="AK8541" s="156"/>
    </row>
    <row r="8542" spans="37:37">
      <c r="AK8542" s="156"/>
    </row>
    <row r="8543" spans="37:37">
      <c r="AK8543" s="156"/>
    </row>
    <row r="8544" spans="37:37">
      <c r="AK8544" s="156"/>
    </row>
    <row r="8545" spans="37:37">
      <c r="AK8545" s="156"/>
    </row>
    <row r="8546" spans="37:37">
      <c r="AK8546" s="156"/>
    </row>
    <row r="8547" spans="37:37">
      <c r="AK8547" s="156"/>
    </row>
    <row r="8548" spans="37:37">
      <c r="AK8548" s="156"/>
    </row>
    <row r="8549" spans="37:37">
      <c r="AK8549" s="156"/>
    </row>
    <row r="8550" spans="37:37">
      <c r="AK8550" s="156"/>
    </row>
    <row r="8551" spans="37:37">
      <c r="AK8551" s="156"/>
    </row>
    <row r="8552" spans="37:37">
      <c r="AK8552" s="156"/>
    </row>
    <row r="8553" spans="37:37">
      <c r="AK8553" s="156"/>
    </row>
    <row r="8554" spans="37:37">
      <c r="AK8554" s="156"/>
    </row>
    <row r="8555" spans="37:37">
      <c r="AK8555" s="156"/>
    </row>
    <row r="8556" spans="37:37">
      <c r="AK8556" s="156"/>
    </row>
    <row r="8557" spans="37:37">
      <c r="AK8557" s="156"/>
    </row>
    <row r="8558" spans="37:37">
      <c r="AK8558" s="156"/>
    </row>
    <row r="8559" spans="37:37">
      <c r="AK8559" s="156"/>
    </row>
    <row r="8560" spans="37:37">
      <c r="AK8560" s="156"/>
    </row>
    <row r="8561" spans="37:37">
      <c r="AK8561" s="156"/>
    </row>
    <row r="8562" spans="37:37">
      <c r="AK8562" s="156"/>
    </row>
    <row r="8563" spans="37:37">
      <c r="AK8563" s="156"/>
    </row>
    <row r="8564" spans="37:37">
      <c r="AK8564" s="156"/>
    </row>
    <row r="8565" spans="37:37">
      <c r="AK8565" s="156"/>
    </row>
    <row r="8566" spans="37:37">
      <c r="AK8566" s="156"/>
    </row>
    <row r="8567" spans="37:37">
      <c r="AK8567" s="156"/>
    </row>
    <row r="8568" spans="37:37">
      <c r="AK8568" s="156"/>
    </row>
    <row r="8569" spans="37:37">
      <c r="AK8569" s="156"/>
    </row>
    <row r="8570" spans="37:37">
      <c r="AK8570" s="156"/>
    </row>
    <row r="8571" spans="37:37">
      <c r="AK8571" s="156"/>
    </row>
    <row r="8572" spans="37:37">
      <c r="AK8572" s="156"/>
    </row>
    <row r="8573" spans="37:37">
      <c r="AK8573" s="156"/>
    </row>
    <row r="8574" spans="37:37">
      <c r="AK8574" s="156"/>
    </row>
    <row r="8575" spans="37:37">
      <c r="AK8575" s="156"/>
    </row>
    <row r="8576" spans="37:37">
      <c r="AK8576" s="156"/>
    </row>
    <row r="8577" spans="37:37">
      <c r="AK8577" s="156"/>
    </row>
    <row r="8578" spans="37:37">
      <c r="AK8578" s="156"/>
    </row>
    <row r="8579" spans="37:37">
      <c r="AK8579" s="156"/>
    </row>
    <row r="8580" spans="37:37">
      <c r="AK8580" s="156"/>
    </row>
    <row r="8581" spans="37:37">
      <c r="AK8581" s="156"/>
    </row>
    <row r="8582" spans="37:37">
      <c r="AK8582" s="156"/>
    </row>
    <row r="8583" spans="37:37">
      <c r="AK8583" s="156"/>
    </row>
    <row r="8584" spans="37:37">
      <c r="AK8584" s="156"/>
    </row>
    <row r="8585" spans="37:37">
      <c r="AK8585" s="156"/>
    </row>
    <row r="8586" spans="37:37">
      <c r="AK8586" s="156"/>
    </row>
    <row r="8587" spans="37:37">
      <c r="AK8587" s="156"/>
    </row>
    <row r="8588" spans="37:37">
      <c r="AK8588" s="156"/>
    </row>
    <row r="8589" spans="37:37">
      <c r="AK8589" s="156"/>
    </row>
    <row r="8590" spans="37:37">
      <c r="AK8590" s="156"/>
    </row>
    <row r="8591" spans="37:37">
      <c r="AK8591" s="156"/>
    </row>
    <row r="8592" spans="37:37">
      <c r="AK8592" s="156"/>
    </row>
    <row r="8593" spans="37:37">
      <c r="AK8593" s="156"/>
    </row>
    <row r="8594" spans="37:37">
      <c r="AK8594" s="156"/>
    </row>
    <row r="8595" spans="37:37">
      <c r="AK8595" s="156"/>
    </row>
    <row r="8596" spans="37:37">
      <c r="AK8596" s="156"/>
    </row>
    <row r="8597" spans="37:37">
      <c r="AK8597" s="156"/>
    </row>
    <row r="8598" spans="37:37">
      <c r="AK8598" s="156"/>
    </row>
    <row r="8599" spans="37:37">
      <c r="AK8599" s="156"/>
    </row>
    <row r="8600" spans="37:37">
      <c r="AK8600" s="156"/>
    </row>
    <row r="8601" spans="37:37">
      <c r="AK8601" s="156"/>
    </row>
    <row r="8602" spans="37:37">
      <c r="AK8602" s="156"/>
    </row>
    <row r="8603" spans="37:37">
      <c r="AK8603" s="156"/>
    </row>
    <row r="8604" spans="37:37">
      <c r="AK8604" s="156"/>
    </row>
    <row r="8605" spans="37:37">
      <c r="AK8605" s="156"/>
    </row>
    <row r="8606" spans="37:37">
      <c r="AK8606" s="156"/>
    </row>
    <row r="8607" spans="37:37">
      <c r="AK8607" s="156"/>
    </row>
    <row r="8608" spans="37:37">
      <c r="AK8608" s="156"/>
    </row>
    <row r="8609" spans="37:37">
      <c r="AK8609" s="156"/>
    </row>
    <row r="8610" spans="37:37">
      <c r="AK8610" s="156"/>
    </row>
    <row r="8611" spans="37:37">
      <c r="AK8611" s="156"/>
    </row>
    <row r="8612" spans="37:37">
      <c r="AK8612" s="156"/>
    </row>
    <row r="8613" spans="37:37">
      <c r="AK8613" s="156"/>
    </row>
    <row r="8614" spans="37:37">
      <c r="AK8614" s="156"/>
    </row>
    <row r="8615" spans="37:37">
      <c r="AK8615" s="156"/>
    </row>
    <row r="8616" spans="37:37">
      <c r="AK8616" s="156"/>
    </row>
    <row r="8617" spans="37:37">
      <c r="AK8617" s="156"/>
    </row>
    <row r="8618" spans="37:37">
      <c r="AK8618" s="156"/>
    </row>
    <row r="8619" spans="37:37">
      <c r="AK8619" s="156"/>
    </row>
    <row r="8620" spans="37:37">
      <c r="AK8620" s="156"/>
    </row>
    <row r="8621" spans="37:37">
      <c r="AK8621" s="156"/>
    </row>
    <row r="8622" spans="37:37">
      <c r="AK8622" s="156"/>
    </row>
    <row r="8623" spans="37:37">
      <c r="AK8623" s="156"/>
    </row>
    <row r="8624" spans="37:37">
      <c r="AK8624" s="156"/>
    </row>
    <row r="8625" spans="37:37">
      <c r="AK8625" s="156"/>
    </row>
    <row r="8626" spans="37:37">
      <c r="AK8626" s="156"/>
    </row>
    <row r="8627" spans="37:37">
      <c r="AK8627" s="156"/>
    </row>
    <row r="8628" spans="37:37">
      <c r="AK8628" s="156"/>
    </row>
    <row r="8629" spans="37:37">
      <c r="AK8629" s="156"/>
    </row>
    <row r="8630" spans="37:37">
      <c r="AK8630" s="156"/>
    </row>
    <row r="8631" spans="37:37">
      <c r="AK8631" s="156"/>
    </row>
    <row r="8632" spans="37:37">
      <c r="AK8632" s="156"/>
    </row>
    <row r="8633" spans="37:37">
      <c r="AK8633" s="156"/>
    </row>
    <row r="8634" spans="37:37">
      <c r="AK8634" s="156"/>
    </row>
    <row r="8635" spans="37:37">
      <c r="AK8635" s="156"/>
    </row>
    <row r="8636" spans="37:37">
      <c r="AK8636" s="156"/>
    </row>
    <row r="8637" spans="37:37">
      <c r="AK8637" s="156"/>
    </row>
    <row r="8638" spans="37:37">
      <c r="AK8638" s="156"/>
    </row>
    <row r="8639" spans="37:37">
      <c r="AK8639" s="156"/>
    </row>
    <row r="8640" spans="37:37">
      <c r="AK8640" s="156"/>
    </row>
    <row r="8641" spans="37:37">
      <c r="AK8641" s="156"/>
    </row>
    <row r="8642" spans="37:37">
      <c r="AK8642" s="156"/>
    </row>
    <row r="8643" spans="37:37">
      <c r="AK8643" s="156"/>
    </row>
    <row r="8644" spans="37:37">
      <c r="AK8644" s="156"/>
    </row>
    <row r="8645" spans="37:37">
      <c r="AK8645" s="156"/>
    </row>
    <row r="8646" spans="37:37">
      <c r="AK8646" s="156"/>
    </row>
    <row r="8647" spans="37:37">
      <c r="AK8647" s="156"/>
    </row>
    <row r="8648" spans="37:37">
      <c r="AK8648" s="156"/>
    </row>
    <row r="8649" spans="37:37">
      <c r="AK8649" s="156"/>
    </row>
    <row r="8650" spans="37:37">
      <c r="AK8650" s="156"/>
    </row>
    <row r="8651" spans="37:37">
      <c r="AK8651" s="156"/>
    </row>
    <row r="8652" spans="37:37">
      <c r="AK8652" s="156"/>
    </row>
    <row r="8653" spans="37:37">
      <c r="AK8653" s="156"/>
    </row>
    <row r="8654" spans="37:37">
      <c r="AK8654" s="156"/>
    </row>
    <row r="8655" spans="37:37">
      <c r="AK8655" s="156"/>
    </row>
    <row r="8656" spans="37:37">
      <c r="AK8656" s="156"/>
    </row>
    <row r="8657" spans="37:37">
      <c r="AK8657" s="156"/>
    </row>
    <row r="8658" spans="37:37">
      <c r="AK8658" s="156"/>
    </row>
    <row r="8659" spans="37:37">
      <c r="AK8659" s="156"/>
    </row>
    <row r="8660" spans="37:37">
      <c r="AK8660" s="156"/>
    </row>
    <row r="8661" spans="37:37">
      <c r="AK8661" s="156"/>
    </row>
    <row r="8662" spans="37:37">
      <c r="AK8662" s="156"/>
    </row>
    <row r="8663" spans="37:37">
      <c r="AK8663" s="156"/>
    </row>
    <row r="8664" spans="37:37">
      <c r="AK8664" s="156"/>
    </row>
    <row r="8665" spans="37:37">
      <c r="AK8665" s="156"/>
    </row>
    <row r="8666" spans="37:37">
      <c r="AK8666" s="156"/>
    </row>
    <row r="8667" spans="37:37">
      <c r="AK8667" s="156"/>
    </row>
    <row r="8668" spans="37:37">
      <c r="AK8668" s="156"/>
    </row>
    <row r="8669" spans="37:37">
      <c r="AK8669" s="156"/>
    </row>
    <row r="8670" spans="37:37">
      <c r="AK8670" s="156"/>
    </row>
    <row r="8671" spans="37:37">
      <c r="AK8671" s="156"/>
    </row>
    <row r="8672" spans="37:37">
      <c r="AK8672" s="156"/>
    </row>
    <row r="8673" spans="37:37">
      <c r="AK8673" s="156"/>
    </row>
    <row r="8674" spans="37:37">
      <c r="AK8674" s="156"/>
    </row>
    <row r="8675" spans="37:37">
      <c r="AK8675" s="156"/>
    </row>
    <row r="8676" spans="37:37">
      <c r="AK8676" s="156"/>
    </row>
    <row r="8677" spans="37:37">
      <c r="AK8677" s="156"/>
    </row>
    <row r="8678" spans="37:37">
      <c r="AK8678" s="156"/>
    </row>
    <row r="8679" spans="37:37">
      <c r="AK8679" s="156"/>
    </row>
    <row r="8680" spans="37:37">
      <c r="AK8680" s="156"/>
    </row>
    <row r="8681" spans="37:37">
      <c r="AK8681" s="156"/>
    </row>
    <row r="8682" spans="37:37">
      <c r="AK8682" s="156"/>
    </row>
    <row r="8683" spans="37:37">
      <c r="AK8683" s="156"/>
    </row>
    <row r="8684" spans="37:37">
      <c r="AK8684" s="156"/>
    </row>
    <row r="8685" spans="37:37">
      <c r="AK8685" s="156"/>
    </row>
    <row r="8686" spans="37:37">
      <c r="AK8686" s="156"/>
    </row>
    <row r="8687" spans="37:37">
      <c r="AK8687" s="156"/>
    </row>
    <row r="8688" spans="37:37">
      <c r="AK8688" s="156"/>
    </row>
    <row r="8689" spans="37:37">
      <c r="AK8689" s="156"/>
    </row>
    <row r="8690" spans="37:37">
      <c r="AK8690" s="156"/>
    </row>
    <row r="8691" spans="37:37">
      <c r="AK8691" s="156"/>
    </row>
    <row r="8692" spans="37:37">
      <c r="AK8692" s="156"/>
    </row>
    <row r="8693" spans="37:37">
      <c r="AK8693" s="156"/>
    </row>
    <row r="8694" spans="37:37">
      <c r="AK8694" s="156"/>
    </row>
    <row r="8695" spans="37:37">
      <c r="AK8695" s="156"/>
    </row>
    <row r="8696" spans="37:37">
      <c r="AK8696" s="156"/>
    </row>
    <row r="8697" spans="37:37">
      <c r="AK8697" s="156"/>
    </row>
    <row r="8698" spans="37:37">
      <c r="AK8698" s="156"/>
    </row>
    <row r="8699" spans="37:37">
      <c r="AK8699" s="156"/>
    </row>
    <row r="8700" spans="37:37">
      <c r="AK8700" s="156"/>
    </row>
    <row r="8701" spans="37:37">
      <c r="AK8701" s="156"/>
    </row>
    <row r="8702" spans="37:37">
      <c r="AK8702" s="156"/>
    </row>
    <row r="8703" spans="37:37">
      <c r="AK8703" s="156"/>
    </row>
    <row r="8704" spans="37:37">
      <c r="AK8704" s="156"/>
    </row>
    <row r="8705" spans="37:37">
      <c r="AK8705" s="156"/>
    </row>
    <row r="8706" spans="37:37">
      <c r="AK8706" s="156"/>
    </row>
    <row r="8707" spans="37:37">
      <c r="AK8707" s="156"/>
    </row>
    <row r="8708" spans="37:37">
      <c r="AK8708" s="156"/>
    </row>
    <row r="8709" spans="37:37">
      <c r="AK8709" s="156"/>
    </row>
    <row r="8710" spans="37:37">
      <c r="AK8710" s="156"/>
    </row>
    <row r="8711" spans="37:37">
      <c r="AK8711" s="156"/>
    </row>
    <row r="8712" spans="37:37">
      <c r="AK8712" s="156"/>
    </row>
    <row r="8713" spans="37:37">
      <c r="AK8713" s="156"/>
    </row>
    <row r="8714" spans="37:37">
      <c r="AK8714" s="156"/>
    </row>
    <row r="8715" spans="37:37">
      <c r="AK8715" s="156"/>
    </row>
    <row r="8716" spans="37:37">
      <c r="AK8716" s="156"/>
    </row>
    <row r="8717" spans="37:37">
      <c r="AK8717" s="156"/>
    </row>
    <row r="8718" spans="37:37">
      <c r="AK8718" s="156"/>
    </row>
    <row r="8719" spans="37:37">
      <c r="AK8719" s="156"/>
    </row>
    <row r="8720" spans="37:37">
      <c r="AK8720" s="156"/>
    </row>
    <row r="8721" spans="37:37">
      <c r="AK8721" s="156"/>
    </row>
    <row r="8722" spans="37:37">
      <c r="AK8722" s="156"/>
    </row>
    <row r="8723" spans="37:37">
      <c r="AK8723" s="156"/>
    </row>
    <row r="8724" spans="37:37">
      <c r="AK8724" s="156"/>
    </row>
    <row r="8725" spans="37:37">
      <c r="AK8725" s="156"/>
    </row>
    <row r="8726" spans="37:37">
      <c r="AK8726" s="156"/>
    </row>
    <row r="8727" spans="37:37">
      <c r="AK8727" s="156"/>
    </row>
    <row r="8728" spans="37:37">
      <c r="AK8728" s="156"/>
    </row>
    <row r="8729" spans="37:37">
      <c r="AK8729" s="156"/>
    </row>
    <row r="8730" spans="37:37">
      <c r="AK8730" s="156"/>
    </row>
    <row r="8731" spans="37:37">
      <c r="AK8731" s="156"/>
    </row>
    <row r="8732" spans="37:37">
      <c r="AK8732" s="156"/>
    </row>
    <row r="8733" spans="37:37">
      <c r="AK8733" s="156"/>
    </row>
    <row r="8734" spans="37:37">
      <c r="AK8734" s="156"/>
    </row>
    <row r="8735" spans="37:37">
      <c r="AK8735" s="156"/>
    </row>
    <row r="8736" spans="37:37">
      <c r="AK8736" s="156"/>
    </row>
    <row r="8737" spans="37:37">
      <c r="AK8737" s="156"/>
    </row>
    <row r="8738" spans="37:37">
      <c r="AK8738" s="156"/>
    </row>
    <row r="8739" spans="37:37">
      <c r="AK8739" s="156"/>
    </row>
    <row r="8740" spans="37:37">
      <c r="AK8740" s="156"/>
    </row>
    <row r="8741" spans="37:37">
      <c r="AK8741" s="156"/>
    </row>
    <row r="8742" spans="37:37">
      <c r="AK8742" s="156"/>
    </row>
    <row r="8743" spans="37:37">
      <c r="AK8743" s="156"/>
    </row>
    <row r="8744" spans="37:37">
      <c r="AK8744" s="156"/>
    </row>
    <row r="8745" spans="37:37">
      <c r="AK8745" s="156"/>
    </row>
    <row r="8746" spans="37:37">
      <c r="AK8746" s="156"/>
    </row>
    <row r="8747" spans="37:37">
      <c r="AK8747" s="156"/>
    </row>
    <row r="8748" spans="37:37">
      <c r="AK8748" s="156"/>
    </row>
    <row r="8749" spans="37:37">
      <c r="AK8749" s="156"/>
    </row>
    <row r="8750" spans="37:37">
      <c r="AK8750" s="156"/>
    </row>
    <row r="8751" spans="37:37">
      <c r="AK8751" s="156"/>
    </row>
    <row r="8752" spans="37:37">
      <c r="AK8752" s="156"/>
    </row>
    <row r="8753" spans="37:37">
      <c r="AK8753" s="156"/>
    </row>
    <row r="8754" spans="37:37">
      <c r="AK8754" s="156"/>
    </row>
    <row r="8755" spans="37:37">
      <c r="AK8755" s="156"/>
    </row>
    <row r="8756" spans="37:37">
      <c r="AK8756" s="156"/>
    </row>
    <row r="8757" spans="37:37">
      <c r="AK8757" s="156"/>
    </row>
    <row r="8758" spans="37:37">
      <c r="AK8758" s="156"/>
    </row>
    <row r="8759" spans="37:37">
      <c r="AK8759" s="156"/>
    </row>
    <row r="8760" spans="37:37">
      <c r="AK8760" s="156"/>
    </row>
    <row r="8761" spans="37:37">
      <c r="AK8761" s="156"/>
    </row>
    <row r="8762" spans="37:37">
      <c r="AK8762" s="156"/>
    </row>
    <row r="8763" spans="37:37">
      <c r="AK8763" s="156"/>
    </row>
    <row r="8764" spans="37:37">
      <c r="AK8764" s="156"/>
    </row>
    <row r="8765" spans="37:37">
      <c r="AK8765" s="156"/>
    </row>
    <row r="8766" spans="37:37">
      <c r="AK8766" s="156"/>
    </row>
    <row r="8767" spans="37:37">
      <c r="AK8767" s="156"/>
    </row>
    <row r="8768" spans="37:37">
      <c r="AK8768" s="156"/>
    </row>
    <row r="8769" spans="37:37">
      <c r="AK8769" s="156"/>
    </row>
    <row r="8770" spans="37:37">
      <c r="AK8770" s="156"/>
    </row>
    <row r="8771" spans="37:37">
      <c r="AK8771" s="156"/>
    </row>
    <row r="8772" spans="37:37">
      <c r="AK8772" s="156"/>
    </row>
    <row r="8773" spans="37:37">
      <c r="AK8773" s="156"/>
    </row>
    <row r="8774" spans="37:37">
      <c r="AK8774" s="156"/>
    </row>
    <row r="8775" spans="37:37">
      <c r="AK8775" s="156"/>
    </row>
    <row r="8776" spans="37:37">
      <c r="AK8776" s="156"/>
    </row>
    <row r="8777" spans="37:37">
      <c r="AK8777" s="156"/>
    </row>
    <row r="8778" spans="37:37">
      <c r="AK8778" s="156"/>
    </row>
    <row r="8779" spans="37:37">
      <c r="AK8779" s="156"/>
    </row>
    <row r="8780" spans="37:37">
      <c r="AK8780" s="156"/>
    </row>
    <row r="8781" spans="37:37">
      <c r="AK8781" s="156"/>
    </row>
    <row r="8782" spans="37:37">
      <c r="AK8782" s="156"/>
    </row>
    <row r="8783" spans="37:37">
      <c r="AK8783" s="156"/>
    </row>
    <row r="8784" spans="37:37">
      <c r="AK8784" s="156"/>
    </row>
    <row r="8785" spans="37:37">
      <c r="AK8785" s="156"/>
    </row>
    <row r="8786" spans="37:37">
      <c r="AK8786" s="156"/>
    </row>
    <row r="8787" spans="37:37">
      <c r="AK8787" s="156"/>
    </row>
    <row r="8788" spans="37:37">
      <c r="AK8788" s="156"/>
    </row>
    <row r="8789" spans="37:37">
      <c r="AK8789" s="156"/>
    </row>
    <row r="8790" spans="37:37">
      <c r="AK8790" s="156"/>
    </row>
    <row r="8791" spans="37:37">
      <c r="AK8791" s="156"/>
    </row>
    <row r="8792" spans="37:37">
      <c r="AK8792" s="156"/>
    </row>
    <row r="8793" spans="37:37">
      <c r="AK8793" s="156"/>
    </row>
    <row r="8794" spans="37:37">
      <c r="AK8794" s="156"/>
    </row>
    <row r="8795" spans="37:37">
      <c r="AK8795" s="156"/>
    </row>
    <row r="8796" spans="37:37">
      <c r="AK8796" s="156"/>
    </row>
    <row r="8797" spans="37:37">
      <c r="AK8797" s="156"/>
    </row>
    <row r="8798" spans="37:37">
      <c r="AK8798" s="156"/>
    </row>
    <row r="8799" spans="37:37">
      <c r="AK8799" s="156"/>
    </row>
    <row r="8800" spans="37:37">
      <c r="AK8800" s="156"/>
    </row>
    <row r="8801" spans="37:37">
      <c r="AK8801" s="156"/>
    </row>
    <row r="8802" spans="37:37">
      <c r="AK8802" s="156"/>
    </row>
    <row r="8803" spans="37:37">
      <c r="AK8803" s="156"/>
    </row>
    <row r="8804" spans="37:37">
      <c r="AK8804" s="156"/>
    </row>
    <row r="8805" spans="37:37">
      <c r="AK8805" s="156"/>
    </row>
    <row r="8806" spans="37:37">
      <c r="AK8806" s="156"/>
    </row>
    <row r="8807" spans="37:37">
      <c r="AK8807" s="156"/>
    </row>
    <row r="8808" spans="37:37">
      <c r="AK8808" s="156"/>
    </row>
    <row r="8809" spans="37:37">
      <c r="AK8809" s="156"/>
    </row>
    <row r="8810" spans="37:37">
      <c r="AK8810" s="156"/>
    </row>
    <row r="8811" spans="37:37">
      <c r="AK8811" s="156"/>
    </row>
    <row r="8812" spans="37:37">
      <c r="AK8812" s="156"/>
    </row>
    <row r="8813" spans="37:37">
      <c r="AK8813" s="156"/>
    </row>
    <row r="8814" spans="37:37">
      <c r="AK8814" s="156"/>
    </row>
    <row r="8815" spans="37:37">
      <c r="AK8815" s="156"/>
    </row>
    <row r="8816" spans="37:37">
      <c r="AK8816" s="156"/>
    </row>
    <row r="8817" spans="37:37">
      <c r="AK8817" s="156"/>
    </row>
    <row r="8818" spans="37:37">
      <c r="AK8818" s="156"/>
    </row>
    <row r="8819" spans="37:37">
      <c r="AK8819" s="156"/>
    </row>
    <row r="8820" spans="37:37">
      <c r="AK8820" s="156"/>
    </row>
    <row r="8821" spans="37:37">
      <c r="AK8821" s="156"/>
    </row>
    <row r="8822" spans="37:37">
      <c r="AK8822" s="156"/>
    </row>
    <row r="8823" spans="37:37">
      <c r="AK8823" s="156"/>
    </row>
    <row r="8824" spans="37:37">
      <c r="AK8824" s="156"/>
    </row>
    <row r="8825" spans="37:37">
      <c r="AK8825" s="156"/>
    </row>
    <row r="8826" spans="37:37">
      <c r="AK8826" s="156"/>
    </row>
    <row r="8827" spans="37:37">
      <c r="AK8827" s="156"/>
    </row>
    <row r="8828" spans="37:37">
      <c r="AK8828" s="156"/>
    </row>
    <row r="8829" spans="37:37">
      <c r="AK8829" s="156"/>
    </row>
    <row r="8830" spans="37:37">
      <c r="AK8830" s="156"/>
    </row>
    <row r="8831" spans="37:37">
      <c r="AK8831" s="156"/>
    </row>
    <row r="8832" spans="37:37">
      <c r="AK8832" s="156"/>
    </row>
    <row r="8833" spans="37:37">
      <c r="AK8833" s="156"/>
    </row>
    <row r="8834" spans="37:37">
      <c r="AK8834" s="156"/>
    </row>
    <row r="8835" spans="37:37">
      <c r="AK8835" s="156"/>
    </row>
    <row r="8836" spans="37:37">
      <c r="AK8836" s="156"/>
    </row>
    <row r="8837" spans="37:37">
      <c r="AK8837" s="156"/>
    </row>
    <row r="8838" spans="37:37">
      <c r="AK8838" s="156"/>
    </row>
    <row r="8839" spans="37:37">
      <c r="AK8839" s="156"/>
    </row>
    <row r="8840" spans="37:37">
      <c r="AK8840" s="156"/>
    </row>
    <row r="8841" spans="37:37">
      <c r="AK8841" s="156"/>
    </row>
    <row r="8842" spans="37:37">
      <c r="AK8842" s="156"/>
    </row>
    <row r="8843" spans="37:37">
      <c r="AK8843" s="156"/>
    </row>
    <row r="8844" spans="37:37">
      <c r="AK8844" s="156"/>
    </row>
    <row r="8845" spans="37:37">
      <c r="AK8845" s="156"/>
    </row>
    <row r="8846" spans="37:37">
      <c r="AK8846" s="156"/>
    </row>
    <row r="8847" spans="37:37">
      <c r="AK8847" s="156"/>
    </row>
    <row r="8848" spans="37:37">
      <c r="AK8848" s="156"/>
    </row>
    <row r="8849" spans="37:37">
      <c r="AK8849" s="156"/>
    </row>
    <row r="8850" spans="37:37">
      <c r="AK8850" s="156"/>
    </row>
    <row r="8851" spans="37:37">
      <c r="AK8851" s="156"/>
    </row>
    <row r="8852" spans="37:37">
      <c r="AK8852" s="156"/>
    </row>
    <row r="8853" spans="37:37">
      <c r="AK8853" s="156"/>
    </row>
    <row r="8854" spans="37:37">
      <c r="AK8854" s="156"/>
    </row>
    <row r="8855" spans="37:37">
      <c r="AK8855" s="156"/>
    </row>
    <row r="8856" spans="37:37">
      <c r="AK8856" s="156"/>
    </row>
    <row r="8857" spans="37:37">
      <c r="AK8857" s="156"/>
    </row>
    <row r="8858" spans="37:37">
      <c r="AK8858" s="156"/>
    </row>
    <row r="8859" spans="37:37">
      <c r="AK8859" s="156"/>
    </row>
    <row r="8860" spans="37:37">
      <c r="AK8860" s="156"/>
    </row>
    <row r="8861" spans="37:37">
      <c r="AK8861" s="156"/>
    </row>
    <row r="8862" spans="37:37">
      <c r="AK8862" s="156"/>
    </row>
    <row r="8863" spans="37:37">
      <c r="AK8863" s="156"/>
    </row>
    <row r="8864" spans="37:37">
      <c r="AK8864" s="156"/>
    </row>
    <row r="8865" spans="37:37">
      <c r="AK8865" s="156"/>
    </row>
    <row r="8866" spans="37:37">
      <c r="AK8866" s="156"/>
    </row>
    <row r="8867" spans="37:37">
      <c r="AK8867" s="156"/>
    </row>
    <row r="8868" spans="37:37">
      <c r="AK8868" s="156"/>
    </row>
    <row r="8869" spans="37:37">
      <c r="AK8869" s="156"/>
    </row>
    <row r="8870" spans="37:37">
      <c r="AK8870" s="156"/>
    </row>
    <row r="8871" spans="37:37">
      <c r="AK8871" s="156"/>
    </row>
    <row r="8872" spans="37:37">
      <c r="AK8872" s="156"/>
    </row>
    <row r="8873" spans="37:37">
      <c r="AK8873" s="156"/>
    </row>
    <row r="8874" spans="37:37">
      <c r="AK8874" s="156"/>
    </row>
    <row r="8875" spans="37:37">
      <c r="AK8875" s="156"/>
    </row>
    <row r="8876" spans="37:37">
      <c r="AK8876" s="156"/>
    </row>
    <row r="8877" spans="37:37">
      <c r="AK8877" s="156"/>
    </row>
    <row r="8878" spans="37:37">
      <c r="AK8878" s="156"/>
    </row>
    <row r="8879" spans="37:37">
      <c r="AK8879" s="156"/>
    </row>
    <row r="8880" spans="37:37">
      <c r="AK8880" s="156"/>
    </row>
    <row r="8881" spans="37:37">
      <c r="AK8881" s="156"/>
    </row>
    <row r="8882" spans="37:37">
      <c r="AK8882" s="156"/>
    </row>
    <row r="8883" spans="37:37">
      <c r="AK8883" s="156"/>
    </row>
    <row r="8884" spans="37:37">
      <c r="AK8884" s="156"/>
    </row>
    <row r="8885" spans="37:37">
      <c r="AK8885" s="156"/>
    </row>
    <row r="8886" spans="37:37">
      <c r="AK8886" s="156"/>
    </row>
    <row r="8887" spans="37:37">
      <c r="AK8887" s="156"/>
    </row>
    <row r="8888" spans="37:37">
      <c r="AK8888" s="156"/>
    </row>
    <row r="8889" spans="37:37">
      <c r="AK8889" s="156"/>
    </row>
    <row r="8890" spans="37:37">
      <c r="AK8890" s="156"/>
    </row>
    <row r="8891" spans="37:37">
      <c r="AK8891" s="156"/>
    </row>
    <row r="8892" spans="37:37">
      <c r="AK8892" s="156"/>
    </row>
    <row r="8893" spans="37:37">
      <c r="AK8893" s="156"/>
    </row>
    <row r="8894" spans="37:37">
      <c r="AK8894" s="156"/>
    </row>
    <row r="8895" spans="37:37">
      <c r="AK8895" s="156"/>
    </row>
    <row r="8896" spans="37:37">
      <c r="AK8896" s="156"/>
    </row>
    <row r="8897" spans="37:37">
      <c r="AK8897" s="156"/>
    </row>
    <row r="8898" spans="37:37">
      <c r="AK8898" s="156"/>
    </row>
    <row r="8899" spans="37:37">
      <c r="AK8899" s="156"/>
    </row>
    <row r="8900" spans="37:37">
      <c r="AK8900" s="156"/>
    </row>
    <row r="8901" spans="37:37">
      <c r="AK8901" s="156"/>
    </row>
    <row r="8902" spans="37:37">
      <c r="AK8902" s="156"/>
    </row>
    <row r="8903" spans="37:37">
      <c r="AK8903" s="156"/>
    </row>
    <row r="8904" spans="37:37">
      <c r="AK8904" s="156"/>
    </row>
    <row r="8905" spans="37:37">
      <c r="AK8905" s="156"/>
    </row>
    <row r="8906" spans="37:37">
      <c r="AK8906" s="156"/>
    </row>
    <row r="8907" spans="37:37">
      <c r="AK8907" s="156"/>
    </row>
    <row r="8908" spans="37:37">
      <c r="AK8908" s="156"/>
    </row>
    <row r="8909" spans="37:37">
      <c r="AK8909" s="156"/>
    </row>
    <row r="8910" spans="37:37">
      <c r="AK8910" s="156"/>
    </row>
    <row r="8911" spans="37:37">
      <c r="AK8911" s="156"/>
    </row>
    <row r="8912" spans="37:37">
      <c r="AK8912" s="156"/>
    </row>
    <row r="8913" spans="37:37">
      <c r="AK8913" s="156"/>
    </row>
    <row r="8914" spans="37:37">
      <c r="AK8914" s="156"/>
    </row>
    <row r="8915" spans="37:37">
      <c r="AK8915" s="156"/>
    </row>
    <row r="8916" spans="37:37">
      <c r="AK8916" s="156"/>
    </row>
    <row r="8917" spans="37:37">
      <c r="AK8917" s="156"/>
    </row>
    <row r="8918" spans="37:37">
      <c r="AK8918" s="156"/>
    </row>
    <row r="8919" spans="37:37">
      <c r="AK8919" s="156"/>
    </row>
    <row r="8920" spans="37:37">
      <c r="AK8920" s="156"/>
    </row>
    <row r="8921" spans="37:37">
      <c r="AK8921" s="156"/>
    </row>
    <row r="8922" spans="37:37">
      <c r="AK8922" s="156"/>
    </row>
    <row r="8923" spans="37:37">
      <c r="AK8923" s="156"/>
    </row>
    <row r="8924" spans="37:37">
      <c r="AK8924" s="156"/>
    </row>
    <row r="8925" spans="37:37">
      <c r="AK8925" s="156"/>
    </row>
    <row r="8926" spans="37:37">
      <c r="AK8926" s="156"/>
    </row>
    <row r="8927" spans="37:37">
      <c r="AK8927" s="156"/>
    </row>
    <row r="8928" spans="37:37">
      <c r="AK8928" s="156"/>
    </row>
    <row r="8929" spans="37:37">
      <c r="AK8929" s="156"/>
    </row>
    <row r="8930" spans="37:37">
      <c r="AK8930" s="156"/>
    </row>
    <row r="8931" spans="37:37">
      <c r="AK8931" s="156"/>
    </row>
    <row r="8932" spans="37:37">
      <c r="AK8932" s="156"/>
    </row>
    <row r="8933" spans="37:37">
      <c r="AK8933" s="156"/>
    </row>
    <row r="8934" spans="37:37">
      <c r="AK8934" s="156"/>
    </row>
    <row r="8935" spans="37:37">
      <c r="AK8935" s="156"/>
    </row>
    <row r="8936" spans="37:37">
      <c r="AK8936" s="156"/>
    </row>
    <row r="8937" spans="37:37">
      <c r="AK8937" s="156"/>
    </row>
    <row r="8938" spans="37:37">
      <c r="AK8938" s="156"/>
    </row>
    <row r="8939" spans="37:37">
      <c r="AK8939" s="156"/>
    </row>
    <row r="8940" spans="37:37">
      <c r="AK8940" s="156"/>
    </row>
    <row r="8941" spans="37:37">
      <c r="AK8941" s="156"/>
    </row>
    <row r="8942" spans="37:37">
      <c r="AK8942" s="156"/>
    </row>
    <row r="8943" spans="37:37">
      <c r="AK8943" s="156"/>
    </row>
    <row r="8944" spans="37:37">
      <c r="AK8944" s="156"/>
    </row>
    <row r="8945" spans="37:37">
      <c r="AK8945" s="156"/>
    </row>
    <row r="8946" spans="37:37">
      <c r="AK8946" s="156"/>
    </row>
    <row r="8947" spans="37:37">
      <c r="AK8947" s="156"/>
    </row>
    <row r="8948" spans="37:37">
      <c r="AK8948" s="156"/>
    </row>
    <row r="8949" spans="37:37">
      <c r="AK8949" s="156"/>
    </row>
    <row r="8950" spans="37:37">
      <c r="AK8950" s="156"/>
    </row>
    <row r="8951" spans="37:37">
      <c r="AK8951" s="156"/>
    </row>
    <row r="8952" spans="37:37">
      <c r="AK8952" s="156"/>
    </row>
    <row r="8953" spans="37:37">
      <c r="AK8953" s="156"/>
    </row>
    <row r="8954" spans="37:37">
      <c r="AK8954" s="156"/>
    </row>
    <row r="8955" spans="37:37">
      <c r="AK8955" s="156"/>
    </row>
    <row r="8956" spans="37:37">
      <c r="AK8956" s="156"/>
    </row>
    <row r="8957" spans="37:37">
      <c r="AK8957" s="156"/>
    </row>
    <row r="8958" spans="37:37">
      <c r="AK8958" s="156"/>
    </row>
    <row r="8959" spans="37:37">
      <c r="AK8959" s="156"/>
    </row>
    <row r="8960" spans="37:37">
      <c r="AK8960" s="156"/>
    </row>
    <row r="8961" spans="37:37">
      <c r="AK8961" s="156"/>
    </row>
    <row r="8962" spans="37:37">
      <c r="AK8962" s="156"/>
    </row>
    <row r="8963" spans="37:37">
      <c r="AK8963" s="156"/>
    </row>
    <row r="8964" spans="37:37">
      <c r="AK8964" s="156"/>
    </row>
    <row r="8965" spans="37:37">
      <c r="AK8965" s="156"/>
    </row>
    <row r="8966" spans="37:37">
      <c r="AK8966" s="156"/>
    </row>
    <row r="8967" spans="37:37">
      <c r="AK8967" s="156"/>
    </row>
    <row r="8968" spans="37:37">
      <c r="AK8968" s="156"/>
    </row>
    <row r="8969" spans="37:37">
      <c r="AK8969" s="156"/>
    </row>
    <row r="8970" spans="37:37">
      <c r="AK8970" s="156"/>
    </row>
    <row r="8971" spans="37:37">
      <c r="AK8971" s="156"/>
    </row>
    <row r="8972" spans="37:37">
      <c r="AK8972" s="156"/>
    </row>
    <row r="8973" spans="37:37">
      <c r="AK8973" s="156"/>
    </row>
    <row r="8974" spans="37:37">
      <c r="AK8974" s="156"/>
    </row>
    <row r="8975" spans="37:37">
      <c r="AK8975" s="156"/>
    </row>
    <row r="8976" spans="37:37">
      <c r="AK8976" s="156"/>
    </row>
    <row r="8977" spans="37:37">
      <c r="AK8977" s="156"/>
    </row>
    <row r="8978" spans="37:37">
      <c r="AK8978" s="156"/>
    </row>
    <row r="8979" spans="37:37">
      <c r="AK8979" s="156"/>
    </row>
    <row r="8980" spans="37:37">
      <c r="AK8980" s="156"/>
    </row>
    <row r="8981" spans="37:37">
      <c r="AK8981" s="156"/>
    </row>
    <row r="8982" spans="37:37">
      <c r="AK8982" s="156"/>
    </row>
    <row r="8983" spans="37:37">
      <c r="AK8983" s="156"/>
    </row>
    <row r="8984" spans="37:37">
      <c r="AK8984" s="156"/>
    </row>
    <row r="8985" spans="37:37">
      <c r="AK8985" s="156"/>
    </row>
    <row r="8986" spans="37:37">
      <c r="AK8986" s="156"/>
    </row>
    <row r="8987" spans="37:37">
      <c r="AK8987" s="156"/>
    </row>
    <row r="8988" spans="37:37">
      <c r="AK8988" s="156"/>
    </row>
    <row r="8989" spans="37:37">
      <c r="AK8989" s="156"/>
    </row>
    <row r="8990" spans="37:37">
      <c r="AK8990" s="156"/>
    </row>
    <row r="8991" spans="37:37">
      <c r="AK8991" s="156"/>
    </row>
    <row r="8992" spans="37:37">
      <c r="AK8992" s="156"/>
    </row>
    <row r="8993" spans="37:37">
      <c r="AK8993" s="156"/>
    </row>
    <row r="8994" spans="37:37">
      <c r="AK8994" s="156"/>
    </row>
    <row r="8995" spans="37:37">
      <c r="AK8995" s="156"/>
    </row>
    <row r="8996" spans="37:37">
      <c r="AK8996" s="156"/>
    </row>
    <row r="8997" spans="37:37">
      <c r="AK8997" s="156"/>
    </row>
    <row r="8998" spans="37:37">
      <c r="AK8998" s="156"/>
    </row>
    <row r="8999" spans="37:37">
      <c r="AK8999" s="156"/>
    </row>
    <row r="9000" spans="37:37">
      <c r="AK9000" s="156"/>
    </row>
    <row r="9001" spans="37:37">
      <c r="AK9001" s="156"/>
    </row>
    <row r="9002" spans="37:37">
      <c r="AK9002" s="156"/>
    </row>
    <row r="9003" spans="37:37">
      <c r="AK9003" s="156"/>
    </row>
    <row r="9004" spans="37:37">
      <c r="AK9004" s="156"/>
    </row>
    <row r="9005" spans="37:37">
      <c r="AK9005" s="156"/>
    </row>
    <row r="9006" spans="37:37">
      <c r="AK9006" s="156"/>
    </row>
    <row r="9007" spans="37:37">
      <c r="AK9007" s="156"/>
    </row>
    <row r="9008" spans="37:37">
      <c r="AK9008" s="156"/>
    </row>
    <row r="9009" spans="37:37">
      <c r="AK9009" s="156"/>
    </row>
    <row r="9010" spans="37:37">
      <c r="AK9010" s="156"/>
    </row>
    <row r="9011" spans="37:37">
      <c r="AK9011" s="156"/>
    </row>
    <row r="9012" spans="37:37">
      <c r="AK9012" s="156"/>
    </row>
    <row r="9013" spans="37:37">
      <c r="AK9013" s="156"/>
    </row>
    <row r="9014" spans="37:37">
      <c r="AK9014" s="156"/>
    </row>
    <row r="9015" spans="37:37">
      <c r="AK9015" s="156"/>
    </row>
    <row r="9016" spans="37:37">
      <c r="AK9016" s="156"/>
    </row>
    <row r="9017" spans="37:37">
      <c r="AK9017" s="156"/>
    </row>
    <row r="9018" spans="37:37">
      <c r="AK9018" s="156"/>
    </row>
    <row r="9019" spans="37:37">
      <c r="AK9019" s="156"/>
    </row>
    <row r="9020" spans="37:37">
      <c r="AK9020" s="156"/>
    </row>
    <row r="9021" spans="37:37">
      <c r="AK9021" s="156"/>
    </row>
    <row r="9022" spans="37:37">
      <c r="AK9022" s="156"/>
    </row>
    <row r="9023" spans="37:37">
      <c r="AK9023" s="156"/>
    </row>
    <row r="9024" spans="37:37">
      <c r="AK9024" s="156"/>
    </row>
    <row r="9025" spans="37:37">
      <c r="AK9025" s="156"/>
    </row>
    <row r="9026" spans="37:37">
      <c r="AK9026" s="156"/>
    </row>
    <row r="9027" spans="37:37">
      <c r="AK9027" s="156"/>
    </row>
    <row r="9028" spans="37:37">
      <c r="AK9028" s="156"/>
    </row>
    <row r="9029" spans="37:37">
      <c r="AK9029" s="156"/>
    </row>
    <row r="9030" spans="37:37">
      <c r="AK9030" s="156"/>
    </row>
    <row r="9031" spans="37:37">
      <c r="AK9031" s="156"/>
    </row>
    <row r="9032" spans="37:37">
      <c r="AK9032" s="156"/>
    </row>
    <row r="9033" spans="37:37">
      <c r="AK9033" s="156"/>
    </row>
    <row r="9034" spans="37:37">
      <c r="AK9034" s="156"/>
    </row>
    <row r="9035" spans="37:37">
      <c r="AK9035" s="156"/>
    </row>
    <row r="9036" spans="37:37">
      <c r="AK9036" s="156"/>
    </row>
    <row r="9037" spans="37:37">
      <c r="AK9037" s="156"/>
    </row>
    <row r="9038" spans="37:37">
      <c r="AK9038" s="156"/>
    </row>
    <row r="9039" spans="37:37">
      <c r="AK9039" s="156"/>
    </row>
    <row r="9040" spans="37:37">
      <c r="AK9040" s="156"/>
    </row>
    <row r="9041" spans="37:37">
      <c r="AK9041" s="156"/>
    </row>
    <row r="9042" spans="37:37">
      <c r="AK9042" s="156"/>
    </row>
    <row r="9043" spans="37:37">
      <c r="AK9043" s="156"/>
    </row>
    <row r="9044" spans="37:37">
      <c r="AK9044" s="156"/>
    </row>
    <row r="9045" spans="37:37">
      <c r="AK9045" s="156"/>
    </row>
    <row r="9046" spans="37:37">
      <c r="AK9046" s="156"/>
    </row>
    <row r="9047" spans="37:37">
      <c r="AK9047" s="156"/>
    </row>
    <row r="9048" spans="37:37">
      <c r="AK9048" s="156"/>
    </row>
    <row r="9049" spans="37:37">
      <c r="AK9049" s="156"/>
    </row>
    <row r="9050" spans="37:37">
      <c r="AK9050" s="156"/>
    </row>
    <row r="9051" spans="37:37">
      <c r="AK9051" s="156"/>
    </row>
    <row r="9052" spans="37:37">
      <c r="AK9052" s="156"/>
    </row>
    <row r="9053" spans="37:37">
      <c r="AK9053" s="156"/>
    </row>
    <row r="9054" spans="37:37">
      <c r="AK9054" s="156"/>
    </row>
    <row r="9055" spans="37:37">
      <c r="AK9055" s="156"/>
    </row>
    <row r="9056" spans="37:37">
      <c r="AK9056" s="156"/>
    </row>
    <row r="9057" spans="37:37">
      <c r="AK9057" s="156"/>
    </row>
    <row r="9058" spans="37:37">
      <c r="AK9058" s="156"/>
    </row>
    <row r="9059" spans="37:37">
      <c r="AK9059" s="156"/>
    </row>
    <row r="9060" spans="37:37">
      <c r="AK9060" s="156"/>
    </row>
    <row r="9061" spans="37:37">
      <c r="AK9061" s="156"/>
    </row>
    <row r="9062" spans="37:37">
      <c r="AK9062" s="156"/>
    </row>
    <row r="9063" spans="37:37">
      <c r="AK9063" s="156"/>
    </row>
    <row r="9064" spans="37:37">
      <c r="AK9064" s="156"/>
    </row>
    <row r="9065" spans="37:37">
      <c r="AK9065" s="156"/>
    </row>
    <row r="9066" spans="37:37">
      <c r="AK9066" s="156"/>
    </row>
    <row r="9067" spans="37:37">
      <c r="AK9067" s="156"/>
    </row>
    <row r="9068" spans="37:37">
      <c r="AK9068" s="156"/>
    </row>
    <row r="9069" spans="37:37">
      <c r="AK9069" s="156"/>
    </row>
    <row r="9070" spans="37:37">
      <c r="AK9070" s="156"/>
    </row>
    <row r="9071" spans="37:37">
      <c r="AK9071" s="156"/>
    </row>
    <row r="9072" spans="37:37">
      <c r="AK9072" s="156"/>
    </row>
    <row r="9073" spans="37:37">
      <c r="AK9073" s="156"/>
    </row>
    <row r="9074" spans="37:37">
      <c r="AK9074" s="156"/>
    </row>
    <row r="9075" spans="37:37">
      <c r="AK9075" s="156"/>
    </row>
    <row r="9076" spans="37:37">
      <c r="AK9076" s="156"/>
    </row>
    <row r="9077" spans="37:37">
      <c r="AK9077" s="156"/>
    </row>
    <row r="9078" spans="37:37">
      <c r="AK9078" s="156"/>
    </row>
    <row r="9079" spans="37:37">
      <c r="AK9079" s="156"/>
    </row>
    <row r="9080" spans="37:37">
      <c r="AK9080" s="156"/>
    </row>
    <row r="9081" spans="37:37">
      <c r="AK9081" s="156"/>
    </row>
    <row r="9082" spans="37:37">
      <c r="AK9082" s="156"/>
    </row>
    <row r="9083" spans="37:37">
      <c r="AK9083" s="156"/>
    </row>
    <row r="9084" spans="37:37">
      <c r="AK9084" s="156"/>
    </row>
    <row r="9085" spans="37:37">
      <c r="AK9085" s="156"/>
    </row>
    <row r="9086" spans="37:37">
      <c r="AK9086" s="156"/>
    </row>
    <row r="9087" spans="37:37">
      <c r="AK9087" s="156"/>
    </row>
    <row r="9088" spans="37:37">
      <c r="AK9088" s="156"/>
    </row>
    <row r="9089" spans="37:37">
      <c r="AK9089" s="156"/>
    </row>
    <row r="9090" spans="37:37">
      <c r="AK9090" s="156"/>
    </row>
    <row r="9091" spans="37:37">
      <c r="AK9091" s="156"/>
    </row>
    <row r="9092" spans="37:37">
      <c r="AK9092" s="156"/>
    </row>
    <row r="9093" spans="37:37">
      <c r="AK9093" s="156"/>
    </row>
    <row r="9094" spans="37:37">
      <c r="AK9094" s="156"/>
    </row>
    <row r="9095" spans="37:37">
      <c r="AK9095" s="156"/>
    </row>
    <row r="9096" spans="37:37">
      <c r="AK9096" s="156"/>
    </row>
    <row r="9097" spans="37:37">
      <c r="AK9097" s="156"/>
    </row>
    <row r="9098" spans="37:37">
      <c r="AK9098" s="156"/>
    </row>
    <row r="9099" spans="37:37">
      <c r="AK9099" s="156"/>
    </row>
    <row r="9100" spans="37:37">
      <c r="AK9100" s="156"/>
    </row>
    <row r="9101" spans="37:37">
      <c r="AK9101" s="156"/>
    </row>
    <row r="9102" spans="37:37">
      <c r="AK9102" s="156"/>
    </row>
    <row r="9103" spans="37:37">
      <c r="AK9103" s="156"/>
    </row>
    <row r="9104" spans="37:37">
      <c r="AK9104" s="156"/>
    </row>
    <row r="9105" spans="37:37">
      <c r="AK9105" s="156"/>
    </row>
    <row r="9106" spans="37:37">
      <c r="AK9106" s="156"/>
    </row>
    <row r="9107" spans="37:37">
      <c r="AK9107" s="156"/>
    </row>
    <row r="9108" spans="37:37">
      <c r="AK9108" s="156"/>
    </row>
    <row r="9109" spans="37:37">
      <c r="AK9109" s="156"/>
    </row>
    <row r="9110" spans="37:37">
      <c r="AK9110" s="156"/>
    </row>
    <row r="9111" spans="37:37">
      <c r="AK9111" s="156"/>
    </row>
    <row r="9112" spans="37:37">
      <c r="AK9112" s="156"/>
    </row>
    <row r="9113" spans="37:37">
      <c r="AK9113" s="156"/>
    </row>
    <row r="9114" spans="37:37">
      <c r="AK9114" s="156"/>
    </row>
    <row r="9115" spans="37:37">
      <c r="AK9115" s="156"/>
    </row>
    <row r="9116" spans="37:37">
      <c r="AK9116" s="156"/>
    </row>
    <row r="9117" spans="37:37">
      <c r="AK9117" s="156"/>
    </row>
    <row r="9118" spans="37:37">
      <c r="AK9118" s="156"/>
    </row>
    <row r="9119" spans="37:37">
      <c r="AK9119" s="156"/>
    </row>
    <row r="9120" spans="37:37">
      <c r="AK9120" s="156"/>
    </row>
    <row r="9121" spans="37:37">
      <c r="AK9121" s="156"/>
    </row>
    <row r="9122" spans="37:37">
      <c r="AK9122" s="156"/>
    </row>
    <row r="9123" spans="37:37">
      <c r="AK9123" s="156"/>
    </row>
    <row r="9124" spans="37:37">
      <c r="AK9124" s="156"/>
    </row>
    <row r="9125" spans="37:37">
      <c r="AK9125" s="156"/>
    </row>
    <row r="9126" spans="37:37">
      <c r="AK9126" s="156"/>
    </row>
    <row r="9127" spans="37:37">
      <c r="AK9127" s="156"/>
    </row>
    <row r="9128" spans="37:37">
      <c r="AK9128" s="156"/>
    </row>
    <row r="9129" spans="37:37">
      <c r="AK9129" s="156"/>
    </row>
    <row r="9130" spans="37:37">
      <c r="AK9130" s="156"/>
    </row>
    <row r="9131" spans="37:37">
      <c r="AK9131" s="156"/>
    </row>
    <row r="9132" spans="37:37">
      <c r="AK9132" s="156"/>
    </row>
    <row r="9133" spans="37:37">
      <c r="AK9133" s="156"/>
    </row>
    <row r="9134" spans="37:37">
      <c r="AK9134" s="156"/>
    </row>
    <row r="9135" spans="37:37">
      <c r="AK9135" s="156"/>
    </row>
    <row r="9136" spans="37:37">
      <c r="AK9136" s="156"/>
    </row>
    <row r="9137" spans="37:37">
      <c r="AK9137" s="156"/>
    </row>
    <row r="9138" spans="37:37">
      <c r="AK9138" s="156"/>
    </row>
    <row r="9139" spans="37:37">
      <c r="AK9139" s="156"/>
    </row>
    <row r="9140" spans="37:37">
      <c r="AK9140" s="156"/>
    </row>
    <row r="9141" spans="37:37">
      <c r="AK9141" s="156"/>
    </row>
    <row r="9142" spans="37:37">
      <c r="AK9142" s="156"/>
    </row>
    <row r="9143" spans="37:37">
      <c r="AK9143" s="156"/>
    </row>
    <row r="9144" spans="37:37">
      <c r="AK9144" s="156"/>
    </row>
    <row r="9145" spans="37:37">
      <c r="AK9145" s="156"/>
    </row>
    <row r="9146" spans="37:37">
      <c r="AK9146" s="156"/>
    </row>
    <row r="9147" spans="37:37">
      <c r="AK9147" s="156"/>
    </row>
    <row r="9148" spans="37:37">
      <c r="AK9148" s="156"/>
    </row>
    <row r="9149" spans="37:37">
      <c r="AK9149" s="156"/>
    </row>
    <row r="9150" spans="37:37">
      <c r="AK9150" s="156"/>
    </row>
    <row r="9151" spans="37:37">
      <c r="AK9151" s="156"/>
    </row>
    <row r="9152" spans="37:37">
      <c r="AK9152" s="156"/>
    </row>
    <row r="9153" spans="37:37">
      <c r="AK9153" s="156"/>
    </row>
    <row r="9154" spans="37:37">
      <c r="AK9154" s="156"/>
    </row>
    <row r="9155" spans="37:37">
      <c r="AK9155" s="156"/>
    </row>
    <row r="9156" spans="37:37">
      <c r="AK9156" s="156"/>
    </row>
    <row r="9157" spans="37:37">
      <c r="AK9157" s="156"/>
    </row>
    <row r="9158" spans="37:37">
      <c r="AK9158" s="156"/>
    </row>
    <row r="9159" spans="37:37">
      <c r="AK9159" s="156"/>
    </row>
    <row r="9160" spans="37:37">
      <c r="AK9160" s="156"/>
    </row>
    <row r="9161" spans="37:37">
      <c r="AK9161" s="156"/>
    </row>
    <row r="9162" spans="37:37">
      <c r="AK9162" s="156"/>
    </row>
    <row r="9163" spans="37:37">
      <c r="AK9163" s="156"/>
    </row>
    <row r="9164" spans="37:37">
      <c r="AK9164" s="156"/>
    </row>
    <row r="9165" spans="37:37">
      <c r="AK9165" s="156"/>
    </row>
    <row r="9166" spans="37:37">
      <c r="AK9166" s="156"/>
    </row>
    <row r="9167" spans="37:37">
      <c r="AK9167" s="156"/>
    </row>
    <row r="9168" spans="37:37">
      <c r="AK9168" s="156"/>
    </row>
    <row r="9169" spans="37:37">
      <c r="AK9169" s="156"/>
    </row>
    <row r="9170" spans="37:37">
      <c r="AK9170" s="156"/>
    </row>
    <row r="9171" spans="37:37">
      <c r="AK9171" s="156"/>
    </row>
    <row r="9172" spans="37:37">
      <c r="AK9172" s="156"/>
    </row>
    <row r="9173" spans="37:37">
      <c r="AK9173" s="156"/>
    </row>
    <row r="9174" spans="37:37">
      <c r="AK9174" s="156"/>
    </row>
    <row r="9175" spans="37:37">
      <c r="AK9175" s="156"/>
    </row>
    <row r="9176" spans="37:37">
      <c r="AK9176" s="156"/>
    </row>
    <row r="9177" spans="37:37">
      <c r="AK9177" s="156"/>
    </row>
    <row r="9178" spans="37:37">
      <c r="AK9178" s="156"/>
    </row>
    <row r="9179" spans="37:37">
      <c r="AK9179" s="156"/>
    </row>
    <row r="9180" spans="37:37">
      <c r="AK9180" s="156"/>
    </row>
    <row r="9181" spans="37:37">
      <c r="AK9181" s="156"/>
    </row>
    <row r="9182" spans="37:37">
      <c r="AK9182" s="156"/>
    </row>
    <row r="9183" spans="37:37">
      <c r="AK9183" s="156"/>
    </row>
    <row r="9184" spans="37:37">
      <c r="AK9184" s="156"/>
    </row>
    <row r="9185" spans="37:37">
      <c r="AK9185" s="156"/>
    </row>
    <row r="9186" spans="37:37">
      <c r="AK9186" s="156"/>
    </row>
    <row r="9187" spans="37:37">
      <c r="AK9187" s="156"/>
    </row>
    <row r="9188" spans="37:37">
      <c r="AK9188" s="156"/>
    </row>
    <row r="9189" spans="37:37">
      <c r="AK9189" s="156"/>
    </row>
    <row r="9190" spans="37:37">
      <c r="AK9190" s="156"/>
    </row>
    <row r="9191" spans="37:37">
      <c r="AK9191" s="156"/>
    </row>
    <row r="9192" spans="37:37">
      <c r="AK9192" s="156"/>
    </row>
    <row r="9193" spans="37:37">
      <c r="AK9193" s="156"/>
    </row>
    <row r="9194" spans="37:37">
      <c r="AK9194" s="156"/>
    </row>
    <row r="9195" spans="37:37">
      <c r="AK9195" s="156"/>
    </row>
    <row r="9196" spans="37:37">
      <c r="AK9196" s="156"/>
    </row>
    <row r="9197" spans="37:37">
      <c r="AK9197" s="156"/>
    </row>
    <row r="9198" spans="37:37">
      <c r="AK9198" s="156"/>
    </row>
    <row r="9199" spans="37:37">
      <c r="AK9199" s="156"/>
    </row>
    <row r="9200" spans="37:37">
      <c r="AK9200" s="156"/>
    </row>
    <row r="9201" spans="37:37">
      <c r="AK9201" s="156"/>
    </row>
    <row r="9202" spans="37:37">
      <c r="AK9202" s="156"/>
    </row>
    <row r="9203" spans="37:37">
      <c r="AK9203" s="156"/>
    </row>
    <row r="9204" spans="37:37">
      <c r="AK9204" s="156"/>
    </row>
    <row r="9205" spans="37:37">
      <c r="AK9205" s="156"/>
    </row>
    <row r="9206" spans="37:37">
      <c r="AK9206" s="156"/>
    </row>
    <row r="9207" spans="37:37">
      <c r="AK9207" s="156"/>
    </row>
    <row r="9208" spans="37:37">
      <c r="AK9208" s="156"/>
    </row>
    <row r="9209" spans="37:37">
      <c r="AK9209" s="156"/>
    </row>
    <row r="9210" spans="37:37">
      <c r="AK9210" s="156"/>
    </row>
    <row r="9211" spans="37:37">
      <c r="AK9211" s="156"/>
    </row>
    <row r="9212" spans="37:37">
      <c r="AK9212" s="156"/>
    </row>
    <row r="9213" spans="37:37">
      <c r="AK9213" s="156"/>
    </row>
    <row r="9214" spans="37:37">
      <c r="AK9214" s="156"/>
    </row>
    <row r="9215" spans="37:37">
      <c r="AK9215" s="156"/>
    </row>
    <row r="9216" spans="37:37">
      <c r="AK9216" s="156"/>
    </row>
    <row r="9217" spans="37:37">
      <c r="AK9217" s="156"/>
    </row>
    <row r="9218" spans="37:37">
      <c r="AK9218" s="156"/>
    </row>
    <row r="9219" spans="37:37">
      <c r="AK9219" s="156"/>
    </row>
    <row r="9220" spans="37:37">
      <c r="AK9220" s="156"/>
    </row>
    <row r="9221" spans="37:37">
      <c r="AK9221" s="156"/>
    </row>
    <row r="9222" spans="37:37">
      <c r="AK9222" s="156"/>
    </row>
    <row r="9223" spans="37:37">
      <c r="AK9223" s="156"/>
    </row>
    <row r="9224" spans="37:37">
      <c r="AK9224" s="156"/>
    </row>
    <row r="9225" spans="37:37">
      <c r="AK9225" s="156"/>
    </row>
    <row r="9226" spans="37:37">
      <c r="AK9226" s="156"/>
    </row>
    <row r="9227" spans="37:37">
      <c r="AK9227" s="156"/>
    </row>
    <row r="9228" spans="37:37">
      <c r="AK9228" s="156"/>
    </row>
    <row r="9229" spans="37:37">
      <c r="AK9229" s="156"/>
    </row>
    <row r="9230" spans="37:37">
      <c r="AK9230" s="156"/>
    </row>
    <row r="9231" spans="37:37">
      <c r="AK9231" s="156"/>
    </row>
    <row r="9232" spans="37:37">
      <c r="AK9232" s="156"/>
    </row>
    <row r="9233" spans="37:37">
      <c r="AK9233" s="156"/>
    </row>
    <row r="9234" spans="37:37">
      <c r="AK9234" s="156"/>
    </row>
    <row r="9235" spans="37:37">
      <c r="AK9235" s="156"/>
    </row>
    <row r="9236" spans="37:37">
      <c r="AK9236" s="156"/>
    </row>
    <row r="9237" spans="37:37">
      <c r="AK9237" s="156"/>
    </row>
    <row r="9238" spans="37:37">
      <c r="AK9238" s="156"/>
    </row>
    <row r="9239" spans="37:37">
      <c r="AK9239" s="156"/>
    </row>
    <row r="9240" spans="37:37">
      <c r="AK9240" s="156"/>
    </row>
    <row r="9241" spans="37:37">
      <c r="AK9241" s="156"/>
    </row>
    <row r="9242" spans="37:37">
      <c r="AK9242" s="156"/>
    </row>
    <row r="9243" spans="37:37">
      <c r="AK9243" s="156"/>
    </row>
    <row r="9244" spans="37:37">
      <c r="AK9244" s="156"/>
    </row>
    <row r="9245" spans="37:37">
      <c r="AK9245" s="156"/>
    </row>
    <row r="9246" spans="37:37">
      <c r="AK9246" s="156"/>
    </row>
    <row r="9247" spans="37:37">
      <c r="AK9247" s="156"/>
    </row>
    <row r="9248" spans="37:37">
      <c r="AK9248" s="156"/>
    </row>
    <row r="9249" spans="37:37">
      <c r="AK9249" s="156"/>
    </row>
    <row r="9250" spans="37:37">
      <c r="AK9250" s="156"/>
    </row>
    <row r="9251" spans="37:37">
      <c r="AK9251" s="156"/>
    </row>
    <row r="9252" spans="37:37">
      <c r="AK9252" s="156"/>
    </row>
    <row r="9253" spans="37:37">
      <c r="AK9253" s="156"/>
    </row>
    <row r="9254" spans="37:37">
      <c r="AK9254" s="156"/>
    </row>
    <row r="9255" spans="37:37">
      <c r="AK9255" s="156"/>
    </row>
    <row r="9256" spans="37:37">
      <c r="AK9256" s="156"/>
    </row>
    <row r="9257" spans="37:37">
      <c r="AK9257" s="156"/>
    </row>
    <row r="9258" spans="37:37">
      <c r="AK9258" s="156"/>
    </row>
    <row r="9259" spans="37:37">
      <c r="AK9259" s="156"/>
    </row>
    <row r="9260" spans="37:37">
      <c r="AK9260" s="156"/>
    </row>
    <row r="9261" spans="37:37">
      <c r="AK9261" s="156"/>
    </row>
    <row r="9262" spans="37:37">
      <c r="AK9262" s="156"/>
    </row>
    <row r="9263" spans="37:37">
      <c r="AK9263" s="156"/>
    </row>
    <row r="9264" spans="37:37">
      <c r="AK9264" s="156"/>
    </row>
    <row r="9265" spans="37:37">
      <c r="AK9265" s="156"/>
    </row>
    <row r="9266" spans="37:37">
      <c r="AK9266" s="156"/>
    </row>
    <row r="9267" spans="37:37">
      <c r="AK9267" s="156"/>
    </row>
    <row r="9268" spans="37:37">
      <c r="AK9268" s="156"/>
    </row>
    <row r="9269" spans="37:37">
      <c r="AK9269" s="156"/>
    </row>
    <row r="9270" spans="37:37">
      <c r="AK9270" s="156"/>
    </row>
    <row r="9271" spans="37:37">
      <c r="AK9271" s="156"/>
    </row>
    <row r="9272" spans="37:37">
      <c r="AK9272" s="156"/>
    </row>
    <row r="9273" spans="37:37">
      <c r="AK9273" s="156"/>
    </row>
    <row r="9274" spans="37:37">
      <c r="AK9274" s="156"/>
    </row>
    <row r="9275" spans="37:37">
      <c r="AK9275" s="156"/>
    </row>
    <row r="9276" spans="37:37">
      <c r="AK9276" s="156"/>
    </row>
    <row r="9277" spans="37:37">
      <c r="AK9277" s="156"/>
    </row>
    <row r="9278" spans="37:37">
      <c r="AK9278" s="156"/>
    </row>
    <row r="9279" spans="37:37">
      <c r="AK9279" s="156"/>
    </row>
    <row r="9280" spans="37:37">
      <c r="AK9280" s="156"/>
    </row>
    <row r="9281" spans="37:37">
      <c r="AK9281" s="156"/>
    </row>
    <row r="9282" spans="37:37">
      <c r="AK9282" s="156"/>
    </row>
    <row r="9283" spans="37:37">
      <c r="AK9283" s="156"/>
    </row>
    <row r="9284" spans="37:37">
      <c r="AK9284" s="156"/>
    </row>
    <row r="9285" spans="37:37">
      <c r="AK9285" s="156"/>
    </row>
    <row r="9286" spans="37:37">
      <c r="AK9286" s="156"/>
    </row>
    <row r="9287" spans="37:37">
      <c r="AK9287" s="156"/>
    </row>
    <row r="9288" spans="37:37">
      <c r="AK9288" s="156"/>
    </row>
    <row r="9289" spans="37:37">
      <c r="AK9289" s="156"/>
    </row>
    <row r="9290" spans="37:37">
      <c r="AK9290" s="156"/>
    </row>
    <row r="9291" spans="37:37">
      <c r="AK9291" s="156"/>
    </row>
    <row r="9292" spans="37:37">
      <c r="AK9292" s="156"/>
    </row>
    <row r="9293" spans="37:37">
      <c r="AK9293" s="156"/>
    </row>
    <row r="9294" spans="37:37">
      <c r="AK9294" s="156"/>
    </row>
    <row r="9295" spans="37:37">
      <c r="AK9295" s="156"/>
    </row>
    <row r="9296" spans="37:37">
      <c r="AK9296" s="156"/>
    </row>
    <row r="9297" spans="37:37">
      <c r="AK9297" s="156"/>
    </row>
    <row r="9298" spans="37:37">
      <c r="AK9298" s="156"/>
    </row>
    <row r="9299" spans="37:37">
      <c r="AK9299" s="156"/>
    </row>
    <row r="9300" spans="37:37">
      <c r="AK9300" s="156"/>
    </row>
    <row r="9301" spans="37:37">
      <c r="AK9301" s="156"/>
    </row>
    <row r="9302" spans="37:37">
      <c r="AK9302" s="156"/>
    </row>
    <row r="9303" spans="37:37">
      <c r="AK9303" s="156"/>
    </row>
    <row r="9304" spans="37:37">
      <c r="AK9304" s="156"/>
    </row>
    <row r="9305" spans="37:37">
      <c r="AK9305" s="156"/>
    </row>
    <row r="9306" spans="37:37">
      <c r="AK9306" s="156"/>
    </row>
    <row r="9307" spans="37:37">
      <c r="AK9307" s="156"/>
    </row>
    <row r="9308" spans="37:37">
      <c r="AK9308" s="156"/>
    </row>
    <row r="9309" spans="37:37">
      <c r="AK9309" s="156"/>
    </row>
    <row r="9310" spans="37:37">
      <c r="AK9310" s="156"/>
    </row>
    <row r="9311" spans="37:37">
      <c r="AK9311" s="156"/>
    </row>
    <row r="9312" spans="37:37">
      <c r="AK9312" s="156"/>
    </row>
    <row r="9313" spans="37:37">
      <c r="AK9313" s="156"/>
    </row>
    <row r="9314" spans="37:37">
      <c r="AK9314" s="156"/>
    </row>
    <row r="9315" spans="37:37">
      <c r="AK9315" s="156"/>
    </row>
    <row r="9316" spans="37:37">
      <c r="AK9316" s="156"/>
    </row>
    <row r="9317" spans="37:37">
      <c r="AK9317" s="156"/>
    </row>
    <row r="9318" spans="37:37">
      <c r="AK9318" s="156"/>
    </row>
    <row r="9319" spans="37:37">
      <c r="AK9319" s="156"/>
    </row>
    <row r="9320" spans="37:37">
      <c r="AK9320" s="156"/>
    </row>
    <row r="9321" spans="37:37">
      <c r="AK9321" s="156"/>
    </row>
    <row r="9322" spans="37:37">
      <c r="AK9322" s="156"/>
    </row>
    <row r="9323" spans="37:37">
      <c r="AK9323" s="156"/>
    </row>
    <row r="9324" spans="37:37">
      <c r="AK9324" s="156"/>
    </row>
    <row r="9325" spans="37:37">
      <c r="AK9325" s="156"/>
    </row>
    <row r="9326" spans="37:37">
      <c r="AK9326" s="156"/>
    </row>
    <row r="9327" spans="37:37">
      <c r="AK9327" s="156"/>
    </row>
    <row r="9328" spans="37:37">
      <c r="AK9328" s="156"/>
    </row>
    <row r="9329" spans="37:37">
      <c r="AK9329" s="156"/>
    </row>
    <row r="9330" spans="37:37">
      <c r="AK9330" s="156"/>
    </row>
    <row r="9331" spans="37:37">
      <c r="AK9331" s="156"/>
    </row>
    <row r="9332" spans="37:37">
      <c r="AK9332" s="156"/>
    </row>
    <row r="9333" spans="37:37">
      <c r="AK9333" s="156"/>
    </row>
    <row r="9334" spans="37:37">
      <c r="AK9334" s="156"/>
    </row>
    <row r="9335" spans="37:37">
      <c r="AK9335" s="156"/>
    </row>
    <row r="9336" spans="37:37">
      <c r="AK9336" s="156"/>
    </row>
    <row r="9337" spans="37:37">
      <c r="AK9337" s="156"/>
    </row>
    <row r="9338" spans="37:37">
      <c r="AK9338" s="156"/>
    </row>
    <row r="9339" spans="37:37">
      <c r="AK9339" s="156"/>
    </row>
    <row r="9340" spans="37:37">
      <c r="AK9340" s="156"/>
    </row>
    <row r="9341" spans="37:37">
      <c r="AK9341" s="156"/>
    </row>
    <row r="9342" spans="37:37">
      <c r="AK9342" s="156"/>
    </row>
    <row r="9343" spans="37:37">
      <c r="AK9343" s="156"/>
    </row>
    <row r="9344" spans="37:37">
      <c r="AK9344" s="156"/>
    </row>
    <row r="9345" spans="37:37">
      <c r="AK9345" s="156"/>
    </row>
    <row r="9346" spans="37:37">
      <c r="AK9346" s="156"/>
    </row>
    <row r="9347" spans="37:37">
      <c r="AK9347" s="156"/>
    </row>
    <row r="9348" spans="37:37">
      <c r="AK9348" s="156"/>
    </row>
    <row r="9349" spans="37:37">
      <c r="AK9349" s="156"/>
    </row>
    <row r="9350" spans="37:37">
      <c r="AK9350" s="156"/>
    </row>
    <row r="9351" spans="37:37">
      <c r="AK9351" s="156"/>
    </row>
    <row r="9352" spans="37:37">
      <c r="AK9352" s="156"/>
    </row>
    <row r="9353" spans="37:37">
      <c r="AK9353" s="156"/>
    </row>
    <row r="9354" spans="37:37">
      <c r="AK9354" s="156"/>
    </row>
    <row r="9355" spans="37:37">
      <c r="AK9355" s="156"/>
    </row>
    <row r="9356" spans="37:37">
      <c r="AK9356" s="156"/>
    </row>
    <row r="9357" spans="37:37">
      <c r="AK9357" s="156"/>
    </row>
    <row r="9358" spans="37:37">
      <c r="AK9358" s="156"/>
    </row>
    <row r="9359" spans="37:37">
      <c r="AK9359" s="156"/>
    </row>
    <row r="9360" spans="37:37">
      <c r="AK9360" s="156"/>
    </row>
    <row r="9361" spans="37:37">
      <c r="AK9361" s="156"/>
    </row>
    <row r="9362" spans="37:37">
      <c r="AK9362" s="156"/>
    </row>
    <row r="9363" spans="37:37">
      <c r="AK9363" s="156"/>
    </row>
    <row r="9364" spans="37:37">
      <c r="AK9364" s="156"/>
    </row>
    <row r="9365" spans="37:37">
      <c r="AK9365" s="156"/>
    </row>
    <row r="9366" spans="37:37">
      <c r="AK9366" s="156"/>
    </row>
    <row r="9367" spans="37:37">
      <c r="AK9367" s="156"/>
    </row>
    <row r="9368" spans="37:37">
      <c r="AK9368" s="156"/>
    </row>
    <row r="9369" spans="37:37">
      <c r="AK9369" s="156"/>
    </row>
    <row r="9370" spans="37:37">
      <c r="AK9370" s="156"/>
    </row>
    <row r="9371" spans="37:37">
      <c r="AK9371" s="156"/>
    </row>
    <row r="9372" spans="37:37">
      <c r="AK9372" s="156"/>
    </row>
    <row r="9373" spans="37:37">
      <c r="AK9373" s="156"/>
    </row>
    <row r="9374" spans="37:37">
      <c r="AK9374" s="156"/>
    </row>
    <row r="9375" spans="37:37">
      <c r="AK9375" s="156"/>
    </row>
    <row r="9376" spans="37:37">
      <c r="AK9376" s="156"/>
    </row>
    <row r="9377" spans="37:37">
      <c r="AK9377" s="156"/>
    </row>
    <row r="9378" spans="37:37">
      <c r="AK9378" s="156"/>
    </row>
    <row r="9379" spans="37:37">
      <c r="AK9379" s="156"/>
    </row>
    <row r="9380" spans="37:37">
      <c r="AK9380" s="156"/>
    </row>
    <row r="9381" spans="37:37">
      <c r="AK9381" s="156"/>
    </row>
    <row r="9382" spans="37:37">
      <c r="AK9382" s="156"/>
    </row>
    <row r="9383" spans="37:37">
      <c r="AK9383" s="156"/>
    </row>
    <row r="9384" spans="37:37">
      <c r="AK9384" s="156"/>
    </row>
    <row r="9385" spans="37:37">
      <c r="AK9385" s="156"/>
    </row>
    <row r="9386" spans="37:37">
      <c r="AK9386" s="156"/>
    </row>
    <row r="9387" spans="37:37">
      <c r="AK9387" s="156"/>
    </row>
    <row r="9388" spans="37:37">
      <c r="AK9388" s="156"/>
    </row>
    <row r="9389" spans="37:37">
      <c r="AK9389" s="156"/>
    </row>
    <row r="9390" spans="37:37">
      <c r="AK9390" s="156"/>
    </row>
    <row r="9391" spans="37:37">
      <c r="AK9391" s="156"/>
    </row>
    <row r="9392" spans="37:37">
      <c r="AK9392" s="156"/>
    </row>
    <row r="9393" spans="37:37">
      <c r="AK9393" s="156"/>
    </row>
    <row r="9394" spans="37:37">
      <c r="AK9394" s="156"/>
    </row>
    <row r="9395" spans="37:37">
      <c r="AK9395" s="156"/>
    </row>
    <row r="9396" spans="37:37">
      <c r="AK9396" s="156"/>
    </row>
    <row r="9397" spans="37:37">
      <c r="AK9397" s="156"/>
    </row>
    <row r="9398" spans="37:37">
      <c r="AK9398" s="156"/>
    </row>
    <row r="9399" spans="37:37">
      <c r="AK9399" s="156"/>
    </row>
    <row r="9400" spans="37:37">
      <c r="AK9400" s="156"/>
    </row>
    <row r="9401" spans="37:37">
      <c r="AK9401" s="156"/>
    </row>
    <row r="9402" spans="37:37">
      <c r="AK9402" s="156"/>
    </row>
    <row r="9403" spans="37:37">
      <c r="AK9403" s="156"/>
    </row>
    <row r="9404" spans="37:37">
      <c r="AK9404" s="156"/>
    </row>
    <row r="9405" spans="37:37">
      <c r="AK9405" s="156"/>
    </row>
    <row r="9406" spans="37:37">
      <c r="AK9406" s="156"/>
    </row>
    <row r="9407" spans="37:37">
      <c r="AK9407" s="156"/>
    </row>
    <row r="9408" spans="37:37">
      <c r="AK9408" s="156"/>
    </row>
    <row r="9409" spans="37:37">
      <c r="AK9409" s="156"/>
    </row>
    <row r="9410" spans="37:37">
      <c r="AK9410" s="156"/>
    </row>
    <row r="9411" spans="37:37">
      <c r="AK9411" s="156"/>
    </row>
    <row r="9412" spans="37:37">
      <c r="AK9412" s="156"/>
    </row>
    <row r="9413" spans="37:37">
      <c r="AK9413" s="156"/>
    </row>
    <row r="9414" spans="37:37">
      <c r="AK9414" s="156"/>
    </row>
    <row r="9415" spans="37:37">
      <c r="AK9415" s="156"/>
    </row>
    <row r="9416" spans="37:37">
      <c r="AK9416" s="156"/>
    </row>
    <row r="9417" spans="37:37">
      <c r="AK9417" s="156"/>
    </row>
    <row r="9418" spans="37:37">
      <c r="AK9418" s="156"/>
    </row>
    <row r="9419" spans="37:37">
      <c r="AK9419" s="156"/>
    </row>
    <row r="9420" spans="37:37">
      <c r="AK9420" s="156"/>
    </row>
    <row r="9421" spans="37:37">
      <c r="AK9421" s="156"/>
    </row>
    <row r="9422" spans="37:37">
      <c r="AK9422" s="156"/>
    </row>
    <row r="9423" spans="37:37">
      <c r="AK9423" s="156"/>
    </row>
    <row r="9424" spans="37:37">
      <c r="AK9424" s="156"/>
    </row>
    <row r="9425" spans="37:37">
      <c r="AK9425" s="156"/>
    </row>
    <row r="9426" spans="37:37">
      <c r="AK9426" s="156"/>
    </row>
    <row r="9427" spans="37:37">
      <c r="AK9427" s="156"/>
    </row>
    <row r="9428" spans="37:37">
      <c r="AK9428" s="156"/>
    </row>
    <row r="9429" spans="37:37">
      <c r="AK9429" s="156"/>
    </row>
    <row r="9430" spans="37:37">
      <c r="AK9430" s="156"/>
    </row>
    <row r="9431" spans="37:37">
      <c r="AK9431" s="156"/>
    </row>
    <row r="9432" spans="37:37">
      <c r="AK9432" s="156"/>
    </row>
    <row r="9433" spans="37:37">
      <c r="AK9433" s="156"/>
    </row>
    <row r="9434" spans="37:37">
      <c r="AK9434" s="156"/>
    </row>
    <row r="9435" spans="37:37">
      <c r="AK9435" s="156"/>
    </row>
    <row r="9436" spans="37:37">
      <c r="AK9436" s="156"/>
    </row>
    <row r="9437" spans="37:37">
      <c r="AK9437" s="156"/>
    </row>
    <row r="9438" spans="37:37">
      <c r="AK9438" s="156"/>
    </row>
    <row r="9439" spans="37:37">
      <c r="AK9439" s="156"/>
    </row>
    <row r="9440" spans="37:37">
      <c r="AK9440" s="156"/>
    </row>
    <row r="9441" spans="37:37">
      <c r="AK9441" s="156"/>
    </row>
    <row r="9442" spans="37:37">
      <c r="AK9442" s="156"/>
    </row>
    <row r="9443" spans="37:37">
      <c r="AK9443" s="156"/>
    </row>
    <row r="9444" spans="37:37">
      <c r="AK9444" s="156"/>
    </row>
    <row r="9445" spans="37:37">
      <c r="AK9445" s="156"/>
    </row>
    <row r="9446" spans="37:37">
      <c r="AK9446" s="156"/>
    </row>
    <row r="9447" spans="37:37">
      <c r="AK9447" s="156"/>
    </row>
    <row r="9448" spans="37:37">
      <c r="AK9448" s="156"/>
    </row>
    <row r="9449" spans="37:37">
      <c r="AK9449" s="156"/>
    </row>
    <row r="9450" spans="37:37">
      <c r="AK9450" s="156"/>
    </row>
    <row r="9451" spans="37:37">
      <c r="AK9451" s="156"/>
    </row>
    <row r="9452" spans="37:37">
      <c r="AK9452" s="156"/>
    </row>
    <row r="9453" spans="37:37">
      <c r="AK9453" s="156"/>
    </row>
    <row r="9454" spans="37:37">
      <c r="AK9454" s="156"/>
    </row>
    <row r="9455" spans="37:37">
      <c r="AK9455" s="156"/>
    </row>
    <row r="9456" spans="37:37">
      <c r="AK9456" s="156"/>
    </row>
    <row r="9457" spans="37:37">
      <c r="AK9457" s="156"/>
    </row>
    <row r="9458" spans="37:37">
      <c r="AK9458" s="156"/>
    </row>
    <row r="9459" spans="37:37">
      <c r="AK9459" s="156"/>
    </row>
    <row r="9460" spans="37:37">
      <c r="AK9460" s="156"/>
    </row>
    <row r="9461" spans="37:37">
      <c r="AK9461" s="156"/>
    </row>
    <row r="9462" spans="37:37">
      <c r="AK9462" s="156"/>
    </row>
    <row r="9463" spans="37:37">
      <c r="AK9463" s="156"/>
    </row>
    <row r="9464" spans="37:37">
      <c r="AK9464" s="156"/>
    </row>
    <row r="9465" spans="37:37">
      <c r="AK9465" s="156"/>
    </row>
    <row r="9466" spans="37:37">
      <c r="AK9466" s="156"/>
    </row>
    <row r="9467" spans="37:37">
      <c r="AK9467" s="156"/>
    </row>
    <row r="9468" spans="37:37">
      <c r="AK9468" s="156"/>
    </row>
    <row r="9469" spans="37:37">
      <c r="AK9469" s="156"/>
    </row>
    <row r="9470" spans="37:37">
      <c r="AK9470" s="156"/>
    </row>
    <row r="9471" spans="37:37">
      <c r="AK9471" s="156"/>
    </row>
    <row r="9472" spans="37:37">
      <c r="AK9472" s="156"/>
    </row>
    <row r="9473" spans="37:37">
      <c r="AK9473" s="156"/>
    </row>
    <row r="9474" spans="37:37">
      <c r="AK9474" s="156"/>
    </row>
    <row r="9475" spans="37:37">
      <c r="AK9475" s="156"/>
    </row>
    <row r="9476" spans="37:37">
      <c r="AK9476" s="156"/>
    </row>
    <row r="9477" spans="37:37">
      <c r="AK9477" s="156"/>
    </row>
    <row r="9478" spans="37:37">
      <c r="AK9478" s="156"/>
    </row>
    <row r="9479" spans="37:37">
      <c r="AK9479" s="156"/>
    </row>
    <row r="9480" spans="37:37">
      <c r="AK9480" s="156"/>
    </row>
    <row r="9481" spans="37:37">
      <c r="AK9481" s="156"/>
    </row>
    <row r="9482" spans="37:37">
      <c r="AK9482" s="156"/>
    </row>
    <row r="9483" spans="37:37">
      <c r="AK9483" s="156"/>
    </row>
    <row r="9484" spans="37:37">
      <c r="AK9484" s="156"/>
    </row>
    <row r="9485" spans="37:37">
      <c r="AK9485" s="156"/>
    </row>
    <row r="9486" spans="37:37">
      <c r="AK9486" s="156"/>
    </row>
    <row r="9487" spans="37:37">
      <c r="AK9487" s="156"/>
    </row>
    <row r="9488" spans="37:37">
      <c r="AK9488" s="156"/>
    </row>
    <row r="9489" spans="37:37">
      <c r="AK9489" s="156"/>
    </row>
    <row r="9490" spans="37:37">
      <c r="AK9490" s="156"/>
    </row>
    <row r="9491" spans="37:37">
      <c r="AK9491" s="156"/>
    </row>
    <row r="9492" spans="37:37">
      <c r="AK9492" s="156"/>
    </row>
    <row r="9493" spans="37:37">
      <c r="AK9493" s="156"/>
    </row>
    <row r="9494" spans="37:37">
      <c r="AK9494" s="156"/>
    </row>
    <row r="9495" spans="37:37">
      <c r="AK9495" s="156"/>
    </row>
    <row r="9496" spans="37:37">
      <c r="AK9496" s="156"/>
    </row>
    <row r="9497" spans="37:37">
      <c r="AK9497" s="156"/>
    </row>
    <row r="9498" spans="37:37">
      <c r="AK9498" s="156"/>
    </row>
    <row r="9499" spans="37:37">
      <c r="AK9499" s="156"/>
    </row>
    <row r="9500" spans="37:37">
      <c r="AK9500" s="156"/>
    </row>
    <row r="9501" spans="37:37">
      <c r="AK9501" s="156"/>
    </row>
    <row r="9502" spans="37:37">
      <c r="AK9502" s="156"/>
    </row>
    <row r="9503" spans="37:37">
      <c r="AK9503" s="156"/>
    </row>
    <row r="9504" spans="37:37">
      <c r="AK9504" s="156"/>
    </row>
    <row r="9505" spans="37:37">
      <c r="AK9505" s="156"/>
    </row>
    <row r="9506" spans="37:37">
      <c r="AK9506" s="156"/>
    </row>
    <row r="9507" spans="37:37">
      <c r="AK9507" s="156"/>
    </row>
    <row r="9508" spans="37:37">
      <c r="AK9508" s="156"/>
    </row>
    <row r="9509" spans="37:37">
      <c r="AK9509" s="156"/>
    </row>
    <row r="9510" spans="37:37">
      <c r="AK9510" s="156"/>
    </row>
    <row r="9511" spans="37:37">
      <c r="AK9511" s="156"/>
    </row>
    <row r="9512" spans="37:37">
      <c r="AK9512" s="156"/>
    </row>
    <row r="9513" spans="37:37">
      <c r="AK9513" s="156"/>
    </row>
    <row r="9514" spans="37:37">
      <c r="AK9514" s="156"/>
    </row>
    <row r="9515" spans="37:37">
      <c r="AK9515" s="156"/>
    </row>
    <row r="9516" spans="37:37">
      <c r="AK9516" s="156"/>
    </row>
    <row r="9517" spans="37:37">
      <c r="AK9517" s="156"/>
    </row>
    <row r="9518" spans="37:37">
      <c r="AK9518" s="156"/>
    </row>
    <row r="9519" spans="37:37">
      <c r="AK9519" s="156"/>
    </row>
    <row r="9520" spans="37:37">
      <c r="AK9520" s="156"/>
    </row>
    <row r="9521" spans="37:37">
      <c r="AK9521" s="156"/>
    </row>
    <row r="9522" spans="37:37">
      <c r="AK9522" s="156"/>
    </row>
    <row r="9523" spans="37:37">
      <c r="AK9523" s="156"/>
    </row>
    <row r="9524" spans="37:37">
      <c r="AK9524" s="156"/>
    </row>
    <row r="9525" spans="37:37">
      <c r="AK9525" s="156"/>
    </row>
    <row r="9526" spans="37:37">
      <c r="AK9526" s="156"/>
    </row>
    <row r="9527" spans="37:37">
      <c r="AK9527" s="156"/>
    </row>
    <row r="9528" spans="37:37">
      <c r="AK9528" s="156"/>
    </row>
    <row r="9529" spans="37:37">
      <c r="AK9529" s="156"/>
    </row>
    <row r="9530" spans="37:37">
      <c r="AK9530" s="156"/>
    </row>
    <row r="9531" spans="37:37">
      <c r="AK9531" s="156"/>
    </row>
    <row r="9532" spans="37:37">
      <c r="AK9532" s="156"/>
    </row>
    <row r="9533" spans="37:37">
      <c r="AK9533" s="156"/>
    </row>
    <row r="9534" spans="37:37">
      <c r="AK9534" s="156"/>
    </row>
    <row r="9535" spans="37:37">
      <c r="AK9535" s="156"/>
    </row>
    <row r="9536" spans="37:37">
      <c r="AK9536" s="156"/>
    </row>
    <row r="9537" spans="37:37">
      <c r="AK9537" s="156"/>
    </row>
    <row r="9538" spans="37:37">
      <c r="AK9538" s="156"/>
    </row>
    <row r="9539" spans="37:37">
      <c r="AK9539" s="156"/>
    </row>
    <row r="9540" spans="37:37">
      <c r="AK9540" s="156"/>
    </row>
    <row r="9541" spans="37:37">
      <c r="AK9541" s="156"/>
    </row>
    <row r="9542" spans="37:37">
      <c r="AK9542" s="156"/>
    </row>
    <row r="9543" spans="37:37">
      <c r="AK9543" s="156"/>
    </row>
    <row r="9544" spans="37:37">
      <c r="AK9544" s="156"/>
    </row>
    <row r="9545" spans="37:37">
      <c r="AK9545" s="156"/>
    </row>
    <row r="9546" spans="37:37">
      <c r="AK9546" s="156"/>
    </row>
    <row r="9547" spans="37:37">
      <c r="AK9547" s="156"/>
    </row>
    <row r="9548" spans="37:37">
      <c r="AK9548" s="156"/>
    </row>
    <row r="9549" spans="37:37">
      <c r="AK9549" s="156"/>
    </row>
    <row r="9550" spans="37:37">
      <c r="AK9550" s="156"/>
    </row>
    <row r="9551" spans="37:37">
      <c r="AK9551" s="156"/>
    </row>
    <row r="9552" spans="37:37">
      <c r="AK9552" s="156"/>
    </row>
    <row r="9553" spans="37:37">
      <c r="AK9553" s="156"/>
    </row>
    <row r="9554" spans="37:37">
      <c r="AK9554" s="156"/>
    </row>
    <row r="9555" spans="37:37">
      <c r="AK9555" s="156"/>
    </row>
    <row r="9556" spans="37:37">
      <c r="AK9556" s="156"/>
    </row>
    <row r="9557" spans="37:37">
      <c r="AK9557" s="156"/>
    </row>
    <row r="9558" spans="37:37">
      <c r="AK9558" s="156"/>
    </row>
    <row r="9559" spans="37:37">
      <c r="AK9559" s="156"/>
    </row>
    <row r="9560" spans="37:37">
      <c r="AK9560" s="156"/>
    </row>
    <row r="9561" spans="37:37">
      <c r="AK9561" s="156"/>
    </row>
    <row r="9562" spans="37:37">
      <c r="AK9562" s="156"/>
    </row>
    <row r="9563" spans="37:37">
      <c r="AK9563" s="156"/>
    </row>
    <row r="9564" spans="37:37">
      <c r="AK9564" s="156"/>
    </row>
    <row r="9565" spans="37:37">
      <c r="AK9565" s="156"/>
    </row>
    <row r="9566" spans="37:37">
      <c r="AK9566" s="156"/>
    </row>
    <row r="9567" spans="37:37">
      <c r="AK9567" s="156"/>
    </row>
    <row r="9568" spans="37:37">
      <c r="AK9568" s="156"/>
    </row>
    <row r="9569" spans="37:37">
      <c r="AK9569" s="156"/>
    </row>
    <row r="9570" spans="37:37">
      <c r="AK9570" s="156"/>
    </row>
    <row r="9571" spans="37:37">
      <c r="AK9571" s="156"/>
    </row>
    <row r="9572" spans="37:37">
      <c r="AK9572" s="156"/>
    </row>
    <row r="9573" spans="37:37">
      <c r="AK9573" s="156"/>
    </row>
    <row r="9574" spans="37:37">
      <c r="AK9574" s="156"/>
    </row>
    <row r="9575" spans="37:37">
      <c r="AK9575" s="156"/>
    </row>
    <row r="9576" spans="37:37">
      <c r="AK9576" s="156"/>
    </row>
    <row r="9577" spans="37:37">
      <c r="AK9577" s="156"/>
    </row>
    <row r="9578" spans="37:37">
      <c r="AK9578" s="156"/>
    </row>
    <row r="9579" spans="37:37">
      <c r="AK9579" s="156"/>
    </row>
    <row r="9580" spans="37:37">
      <c r="AK9580" s="156"/>
    </row>
    <row r="9581" spans="37:37">
      <c r="AK9581" s="156"/>
    </row>
    <row r="9582" spans="37:37">
      <c r="AK9582" s="156"/>
    </row>
    <row r="9583" spans="37:37">
      <c r="AK9583" s="156"/>
    </row>
    <row r="9584" spans="37:37">
      <c r="AK9584" s="156"/>
    </row>
    <row r="9585" spans="37:37">
      <c r="AK9585" s="156"/>
    </row>
    <row r="9586" spans="37:37">
      <c r="AK9586" s="156"/>
    </row>
    <row r="9587" spans="37:37">
      <c r="AK9587" s="156"/>
    </row>
    <row r="9588" spans="37:37">
      <c r="AK9588" s="156"/>
    </row>
    <row r="9589" spans="37:37">
      <c r="AK9589" s="156"/>
    </row>
    <row r="9590" spans="37:37">
      <c r="AK9590" s="156"/>
    </row>
    <row r="9591" spans="37:37">
      <c r="AK9591" s="156"/>
    </row>
    <row r="9592" spans="37:37">
      <c r="AK9592" s="156"/>
    </row>
    <row r="9593" spans="37:37">
      <c r="AK9593" s="156"/>
    </row>
    <row r="9594" spans="37:37">
      <c r="AK9594" s="156"/>
    </row>
    <row r="9595" spans="37:37">
      <c r="AK9595" s="156"/>
    </row>
    <row r="9596" spans="37:37">
      <c r="AK9596" s="156"/>
    </row>
    <row r="9597" spans="37:37">
      <c r="AK9597" s="156"/>
    </row>
    <row r="9598" spans="37:37">
      <c r="AK9598" s="156"/>
    </row>
    <row r="9599" spans="37:37">
      <c r="AK9599" s="156"/>
    </row>
    <row r="9600" spans="37:37">
      <c r="AK9600" s="156"/>
    </row>
    <row r="9601" spans="37:37">
      <c r="AK9601" s="156"/>
    </row>
    <row r="9602" spans="37:37">
      <c r="AK9602" s="156"/>
    </row>
    <row r="9603" spans="37:37">
      <c r="AK9603" s="156"/>
    </row>
    <row r="9604" spans="37:37">
      <c r="AK9604" s="156"/>
    </row>
    <row r="9605" spans="37:37">
      <c r="AK9605" s="156"/>
    </row>
    <row r="9606" spans="37:37">
      <c r="AK9606" s="156"/>
    </row>
    <row r="9607" spans="37:37">
      <c r="AK9607" s="156"/>
    </row>
    <row r="9608" spans="37:37">
      <c r="AK9608" s="156"/>
    </row>
    <row r="9609" spans="37:37">
      <c r="AK9609" s="156"/>
    </row>
    <row r="9610" spans="37:37">
      <c r="AK9610" s="156"/>
    </row>
    <row r="9611" spans="37:37">
      <c r="AK9611" s="156"/>
    </row>
    <row r="9612" spans="37:37">
      <c r="AK9612" s="156"/>
    </row>
    <row r="9613" spans="37:37">
      <c r="AK9613" s="156"/>
    </row>
    <row r="9614" spans="37:37">
      <c r="AK9614" s="156"/>
    </row>
    <row r="9615" spans="37:37">
      <c r="AK9615" s="156"/>
    </row>
    <row r="9616" spans="37:37">
      <c r="AK9616" s="156"/>
    </row>
    <row r="9617" spans="37:37">
      <c r="AK9617" s="156"/>
    </row>
    <row r="9618" spans="37:37">
      <c r="AK9618" s="156"/>
    </row>
    <row r="9619" spans="37:37">
      <c r="AK9619" s="156"/>
    </row>
    <row r="9620" spans="37:37">
      <c r="AK9620" s="156"/>
    </row>
    <row r="9621" spans="37:37">
      <c r="AK9621" s="156"/>
    </row>
    <row r="9622" spans="37:37">
      <c r="AK9622" s="156"/>
    </row>
    <row r="9623" spans="37:37">
      <c r="AK9623" s="156"/>
    </row>
    <row r="9624" spans="37:37">
      <c r="AK9624" s="156"/>
    </row>
    <row r="9625" spans="37:37">
      <c r="AK9625" s="156"/>
    </row>
    <row r="9626" spans="37:37">
      <c r="AK9626" s="156"/>
    </row>
    <row r="9627" spans="37:37">
      <c r="AK9627" s="156"/>
    </row>
    <row r="9628" spans="37:37">
      <c r="AK9628" s="156"/>
    </row>
    <row r="9629" spans="37:37">
      <c r="AK9629" s="156"/>
    </row>
    <row r="9630" spans="37:37">
      <c r="AK9630" s="156"/>
    </row>
    <row r="9631" spans="37:37">
      <c r="AK9631" s="156"/>
    </row>
    <row r="9632" spans="37:37">
      <c r="AK9632" s="156"/>
    </row>
    <row r="9633" spans="37:37">
      <c r="AK9633" s="156"/>
    </row>
    <row r="9634" spans="37:37">
      <c r="AK9634" s="156"/>
    </row>
    <row r="9635" spans="37:37">
      <c r="AK9635" s="156"/>
    </row>
    <row r="9636" spans="37:37">
      <c r="AK9636" s="156"/>
    </row>
    <row r="9637" spans="37:37">
      <c r="AK9637" s="156"/>
    </row>
    <row r="9638" spans="37:37">
      <c r="AK9638" s="156"/>
    </row>
    <row r="9639" spans="37:37">
      <c r="AK9639" s="156"/>
    </row>
    <row r="9640" spans="37:37">
      <c r="AK9640" s="156"/>
    </row>
    <row r="9641" spans="37:37">
      <c r="AK9641" s="156"/>
    </row>
    <row r="9642" spans="37:37">
      <c r="AK9642" s="156"/>
    </row>
    <row r="9643" spans="37:37">
      <c r="AK9643" s="156"/>
    </row>
    <row r="9644" spans="37:37">
      <c r="AK9644" s="156"/>
    </row>
    <row r="9645" spans="37:37">
      <c r="AK9645" s="156"/>
    </row>
    <row r="9646" spans="37:37">
      <c r="AK9646" s="156"/>
    </row>
    <row r="9647" spans="37:37">
      <c r="AK9647" s="156"/>
    </row>
    <row r="9648" spans="37:37">
      <c r="AK9648" s="156"/>
    </row>
    <row r="9649" spans="37:37">
      <c r="AK9649" s="156"/>
    </row>
    <row r="9650" spans="37:37">
      <c r="AK9650" s="156"/>
    </row>
    <row r="9651" spans="37:37">
      <c r="AK9651" s="156"/>
    </row>
    <row r="9652" spans="37:37">
      <c r="AK9652" s="156"/>
    </row>
    <row r="9653" spans="37:37">
      <c r="AK9653" s="156"/>
    </row>
    <row r="9654" spans="37:37">
      <c r="AK9654" s="156"/>
    </row>
    <row r="9655" spans="37:37">
      <c r="AK9655" s="156"/>
    </row>
    <row r="9656" spans="37:37">
      <c r="AK9656" s="156"/>
    </row>
    <row r="9657" spans="37:37">
      <c r="AK9657" s="156"/>
    </row>
    <row r="9658" spans="37:37">
      <c r="AK9658" s="156"/>
    </row>
    <row r="9659" spans="37:37">
      <c r="AK9659" s="156"/>
    </row>
    <row r="9660" spans="37:37">
      <c r="AK9660" s="156"/>
    </row>
    <row r="9661" spans="37:37">
      <c r="AK9661" s="156"/>
    </row>
    <row r="9662" spans="37:37">
      <c r="AK9662" s="156"/>
    </row>
    <row r="9663" spans="37:37">
      <c r="AK9663" s="156"/>
    </row>
    <row r="9664" spans="37:37">
      <c r="AK9664" s="156"/>
    </row>
    <row r="9665" spans="37:37">
      <c r="AK9665" s="156"/>
    </row>
    <row r="9666" spans="37:37">
      <c r="AK9666" s="156"/>
    </row>
    <row r="9667" spans="37:37">
      <c r="AK9667" s="156"/>
    </row>
    <row r="9668" spans="37:37">
      <c r="AK9668" s="156"/>
    </row>
    <row r="9669" spans="37:37">
      <c r="AK9669" s="156"/>
    </row>
    <row r="9670" spans="37:37">
      <c r="AK9670" s="156"/>
    </row>
    <row r="9671" spans="37:37">
      <c r="AK9671" s="156"/>
    </row>
    <row r="9672" spans="37:37">
      <c r="AK9672" s="156"/>
    </row>
    <row r="9673" spans="37:37">
      <c r="AK9673" s="156"/>
    </row>
    <row r="9674" spans="37:37">
      <c r="AK9674" s="156"/>
    </row>
    <row r="9675" spans="37:37">
      <c r="AK9675" s="156"/>
    </row>
    <row r="9676" spans="37:37">
      <c r="AK9676" s="156"/>
    </row>
    <row r="9677" spans="37:37">
      <c r="AK9677" s="156"/>
    </row>
    <row r="9678" spans="37:37">
      <c r="AK9678" s="156"/>
    </row>
    <row r="9679" spans="37:37">
      <c r="AK9679" s="156"/>
    </row>
    <row r="9680" spans="37:37">
      <c r="AK9680" s="156"/>
    </row>
    <row r="9681" spans="37:37">
      <c r="AK9681" s="156"/>
    </row>
    <row r="9682" spans="37:37">
      <c r="AK9682" s="156"/>
    </row>
    <row r="9683" spans="37:37">
      <c r="AK9683" s="156"/>
    </row>
    <row r="9684" spans="37:37">
      <c r="AK9684" s="156"/>
    </row>
    <row r="9685" spans="37:37">
      <c r="AK9685" s="156"/>
    </row>
    <row r="9686" spans="37:37">
      <c r="AK9686" s="156"/>
    </row>
    <row r="9687" spans="37:37">
      <c r="AK9687" s="156"/>
    </row>
    <row r="9688" spans="37:37">
      <c r="AK9688" s="156"/>
    </row>
    <row r="9689" spans="37:37">
      <c r="AK9689" s="156"/>
    </row>
    <row r="9690" spans="37:37">
      <c r="AK9690" s="156"/>
    </row>
    <row r="9691" spans="37:37">
      <c r="AK9691" s="156"/>
    </row>
    <row r="9692" spans="37:37">
      <c r="AK9692" s="156"/>
    </row>
    <row r="9693" spans="37:37">
      <c r="AK9693" s="156"/>
    </row>
    <row r="9694" spans="37:37">
      <c r="AK9694" s="156"/>
    </row>
    <row r="9695" spans="37:37">
      <c r="AK9695" s="156"/>
    </row>
    <row r="9696" spans="37:37">
      <c r="AK9696" s="156"/>
    </row>
    <row r="9697" spans="37:37">
      <c r="AK9697" s="156"/>
    </row>
    <row r="9698" spans="37:37">
      <c r="AK9698" s="156"/>
    </row>
    <row r="9699" spans="37:37">
      <c r="AK9699" s="156"/>
    </row>
    <row r="9700" spans="37:37">
      <c r="AK9700" s="156"/>
    </row>
    <row r="9701" spans="37:37">
      <c r="AK9701" s="156"/>
    </row>
    <row r="9702" spans="37:37">
      <c r="AK9702" s="156"/>
    </row>
    <row r="9703" spans="37:37">
      <c r="AK9703" s="156"/>
    </row>
    <row r="9704" spans="37:37">
      <c r="AK9704" s="156"/>
    </row>
    <row r="9705" spans="37:37">
      <c r="AK9705" s="156"/>
    </row>
    <row r="9706" spans="37:37">
      <c r="AK9706" s="156"/>
    </row>
    <row r="9707" spans="37:37">
      <c r="AK9707" s="156"/>
    </row>
    <row r="9708" spans="37:37">
      <c r="AK9708" s="156"/>
    </row>
    <row r="9709" spans="37:37">
      <c r="AK9709" s="156"/>
    </row>
    <row r="9710" spans="37:37">
      <c r="AK9710" s="156"/>
    </row>
    <row r="9711" spans="37:37">
      <c r="AK9711" s="156"/>
    </row>
    <row r="9712" spans="37:37">
      <c r="AK9712" s="156"/>
    </row>
    <row r="9713" spans="37:37">
      <c r="AK9713" s="156"/>
    </row>
    <row r="9714" spans="37:37">
      <c r="AK9714" s="156"/>
    </row>
    <row r="9715" spans="37:37">
      <c r="AK9715" s="156"/>
    </row>
    <row r="9716" spans="37:37">
      <c r="AK9716" s="156"/>
    </row>
    <row r="9717" spans="37:37">
      <c r="AK9717" s="156"/>
    </row>
    <row r="9718" spans="37:37">
      <c r="AK9718" s="156"/>
    </row>
    <row r="9719" spans="37:37">
      <c r="AK9719" s="156"/>
    </row>
    <row r="9720" spans="37:37">
      <c r="AK9720" s="156"/>
    </row>
    <row r="9721" spans="37:37">
      <c r="AK9721" s="156"/>
    </row>
    <row r="9722" spans="37:37">
      <c r="AK9722" s="156"/>
    </row>
    <row r="9723" spans="37:37">
      <c r="AK9723" s="156"/>
    </row>
    <row r="9724" spans="37:37">
      <c r="AK9724" s="156"/>
    </row>
    <row r="9725" spans="37:37">
      <c r="AK9725" s="156"/>
    </row>
    <row r="9726" spans="37:37">
      <c r="AK9726" s="156"/>
    </row>
    <row r="9727" spans="37:37">
      <c r="AK9727" s="156"/>
    </row>
    <row r="9728" spans="37:37">
      <c r="AK9728" s="156"/>
    </row>
    <row r="9729" spans="37:37">
      <c r="AK9729" s="156"/>
    </row>
    <row r="9730" spans="37:37">
      <c r="AK9730" s="156"/>
    </row>
    <row r="9731" spans="37:37">
      <c r="AK9731" s="156"/>
    </row>
    <row r="9732" spans="37:37">
      <c r="AK9732" s="156"/>
    </row>
    <row r="9733" spans="37:37">
      <c r="AK9733" s="156"/>
    </row>
    <row r="9734" spans="37:37">
      <c r="AK9734" s="156"/>
    </row>
    <row r="9735" spans="37:37">
      <c r="AK9735" s="156"/>
    </row>
    <row r="9736" spans="37:37">
      <c r="AK9736" s="156"/>
    </row>
    <row r="9737" spans="37:37">
      <c r="AK9737" s="156"/>
    </row>
    <row r="9738" spans="37:37">
      <c r="AK9738" s="156"/>
    </row>
    <row r="9739" spans="37:37">
      <c r="AK9739" s="156"/>
    </row>
    <row r="9740" spans="37:37">
      <c r="AK9740" s="156"/>
    </row>
    <row r="9741" spans="37:37">
      <c r="AK9741" s="156"/>
    </row>
    <row r="9742" spans="37:37">
      <c r="AK9742" s="156"/>
    </row>
    <row r="9743" spans="37:37">
      <c r="AK9743" s="156"/>
    </row>
    <row r="9744" spans="37:37">
      <c r="AK9744" s="156"/>
    </row>
    <row r="9745" spans="37:37">
      <c r="AK9745" s="156"/>
    </row>
    <row r="9746" spans="37:37">
      <c r="AK9746" s="156"/>
    </row>
    <row r="9747" spans="37:37">
      <c r="AK9747" s="156"/>
    </row>
    <row r="9748" spans="37:37">
      <c r="AK9748" s="156"/>
    </row>
    <row r="9749" spans="37:37">
      <c r="AK9749" s="156"/>
    </row>
    <row r="9750" spans="37:37">
      <c r="AK9750" s="156"/>
    </row>
    <row r="9751" spans="37:37">
      <c r="AK9751" s="156"/>
    </row>
    <row r="9752" spans="37:37">
      <c r="AK9752" s="156"/>
    </row>
    <row r="9753" spans="37:37">
      <c r="AK9753" s="156"/>
    </row>
    <row r="9754" spans="37:37">
      <c r="AK9754" s="156"/>
    </row>
    <row r="9755" spans="37:37">
      <c r="AK9755" s="156"/>
    </row>
    <row r="9756" spans="37:37">
      <c r="AK9756" s="156"/>
    </row>
    <row r="9757" spans="37:37">
      <c r="AK9757" s="156"/>
    </row>
    <row r="9758" spans="37:37">
      <c r="AK9758" s="156"/>
    </row>
    <row r="9759" spans="37:37">
      <c r="AK9759" s="156"/>
    </row>
    <row r="9760" spans="37:37">
      <c r="AK9760" s="156"/>
    </row>
    <row r="9761" spans="37:37">
      <c r="AK9761" s="156"/>
    </row>
    <row r="9762" spans="37:37">
      <c r="AK9762" s="156"/>
    </row>
    <row r="9763" spans="37:37">
      <c r="AK9763" s="156"/>
    </row>
    <row r="9764" spans="37:37">
      <c r="AK9764" s="156"/>
    </row>
    <row r="9765" spans="37:37">
      <c r="AK9765" s="156"/>
    </row>
    <row r="9766" spans="37:37">
      <c r="AK9766" s="156"/>
    </row>
    <row r="9767" spans="37:37">
      <c r="AK9767" s="156"/>
    </row>
    <row r="9768" spans="37:37">
      <c r="AK9768" s="156"/>
    </row>
    <row r="9769" spans="37:37">
      <c r="AK9769" s="156"/>
    </row>
    <row r="9770" spans="37:37">
      <c r="AK9770" s="156"/>
    </row>
    <row r="9771" spans="37:37">
      <c r="AK9771" s="156"/>
    </row>
    <row r="9772" spans="37:37">
      <c r="AK9772" s="156"/>
    </row>
    <row r="9773" spans="37:37">
      <c r="AK9773" s="156"/>
    </row>
    <row r="9774" spans="37:37">
      <c r="AK9774" s="156"/>
    </row>
    <row r="9775" spans="37:37">
      <c r="AK9775" s="156"/>
    </row>
    <row r="9776" spans="37:37">
      <c r="AK9776" s="156"/>
    </row>
    <row r="9777" spans="37:37">
      <c r="AK9777" s="156"/>
    </row>
    <row r="9778" spans="37:37">
      <c r="AK9778" s="156"/>
    </row>
    <row r="9779" spans="37:37">
      <c r="AK9779" s="156"/>
    </row>
    <row r="9780" spans="37:37">
      <c r="AK9780" s="156"/>
    </row>
    <row r="9781" spans="37:37">
      <c r="AK9781" s="156"/>
    </row>
    <row r="9782" spans="37:37">
      <c r="AK9782" s="156"/>
    </row>
    <row r="9783" spans="37:37">
      <c r="AK9783" s="156"/>
    </row>
    <row r="9784" spans="37:37">
      <c r="AK9784" s="156"/>
    </row>
    <row r="9785" spans="37:37">
      <c r="AK9785" s="156"/>
    </row>
    <row r="9786" spans="37:37">
      <c r="AK9786" s="156"/>
    </row>
    <row r="9787" spans="37:37">
      <c r="AK9787" s="156"/>
    </row>
    <row r="9788" spans="37:37">
      <c r="AK9788" s="156"/>
    </row>
    <row r="9789" spans="37:37">
      <c r="AK9789" s="156"/>
    </row>
    <row r="9790" spans="37:37">
      <c r="AK9790" s="156"/>
    </row>
    <row r="9791" spans="37:37">
      <c r="AK9791" s="156"/>
    </row>
    <row r="9792" spans="37:37">
      <c r="AK9792" s="156"/>
    </row>
    <row r="9793" spans="37:37">
      <c r="AK9793" s="156"/>
    </row>
    <row r="9794" spans="37:37">
      <c r="AK9794" s="156"/>
    </row>
    <row r="9795" spans="37:37">
      <c r="AK9795" s="156"/>
    </row>
    <row r="9796" spans="37:37">
      <c r="AK9796" s="156"/>
    </row>
    <row r="9797" spans="37:37">
      <c r="AK9797" s="156"/>
    </row>
    <row r="9798" spans="37:37">
      <c r="AK9798" s="156"/>
    </row>
    <row r="9799" spans="37:37">
      <c r="AK9799" s="156"/>
    </row>
    <row r="9800" spans="37:37">
      <c r="AK9800" s="156"/>
    </row>
    <row r="9801" spans="37:37">
      <c r="AK9801" s="156"/>
    </row>
    <row r="9802" spans="37:37">
      <c r="AK9802" s="156"/>
    </row>
    <row r="9803" spans="37:37">
      <c r="AK9803" s="156"/>
    </row>
    <row r="9804" spans="37:37">
      <c r="AK9804" s="156"/>
    </row>
    <row r="9805" spans="37:37">
      <c r="AK9805" s="156"/>
    </row>
    <row r="9806" spans="37:37">
      <c r="AK9806" s="156"/>
    </row>
    <row r="9807" spans="37:37">
      <c r="AK9807" s="156"/>
    </row>
    <row r="9808" spans="37:37">
      <c r="AK9808" s="156"/>
    </row>
    <row r="9809" spans="37:37">
      <c r="AK9809" s="156"/>
    </row>
    <row r="9810" spans="37:37">
      <c r="AK9810" s="156"/>
    </row>
    <row r="9811" spans="37:37">
      <c r="AK9811" s="156"/>
    </row>
    <row r="9812" spans="37:37">
      <c r="AK9812" s="156"/>
    </row>
    <row r="9813" spans="37:37">
      <c r="AK9813" s="156"/>
    </row>
    <row r="9814" spans="37:37">
      <c r="AK9814" s="156"/>
    </row>
    <row r="9815" spans="37:37">
      <c r="AK9815" s="156"/>
    </row>
    <row r="9816" spans="37:37">
      <c r="AK9816" s="156"/>
    </row>
    <row r="9817" spans="37:37">
      <c r="AK9817" s="156"/>
    </row>
    <row r="9818" spans="37:37">
      <c r="AK9818" s="156"/>
    </row>
    <row r="9819" spans="37:37">
      <c r="AK9819" s="156"/>
    </row>
    <row r="9820" spans="37:37">
      <c r="AK9820" s="156"/>
    </row>
    <row r="9821" spans="37:37">
      <c r="AK9821" s="156"/>
    </row>
    <row r="9822" spans="37:37">
      <c r="AK9822" s="156"/>
    </row>
    <row r="9823" spans="37:37">
      <c r="AK9823" s="156"/>
    </row>
    <row r="9824" spans="37:37">
      <c r="AK9824" s="156"/>
    </row>
    <row r="9825" spans="37:37">
      <c r="AK9825" s="156"/>
    </row>
    <row r="9826" spans="37:37">
      <c r="AK9826" s="156"/>
    </row>
    <row r="9827" spans="37:37">
      <c r="AK9827" s="156"/>
    </row>
    <row r="9828" spans="37:37">
      <c r="AK9828" s="156"/>
    </row>
    <row r="9829" spans="37:37">
      <c r="AK9829" s="156"/>
    </row>
    <row r="9830" spans="37:37">
      <c r="AK9830" s="156"/>
    </row>
    <row r="9831" spans="37:37">
      <c r="AK9831" s="156"/>
    </row>
    <row r="9832" spans="37:37">
      <c r="AK9832" s="156"/>
    </row>
    <row r="9833" spans="37:37">
      <c r="AK9833" s="156"/>
    </row>
    <row r="9834" spans="37:37">
      <c r="AK9834" s="156"/>
    </row>
    <row r="9835" spans="37:37">
      <c r="AK9835" s="156"/>
    </row>
    <row r="9836" spans="37:37">
      <c r="AK9836" s="156"/>
    </row>
    <row r="9837" spans="37:37">
      <c r="AK9837" s="156"/>
    </row>
    <row r="9838" spans="37:37">
      <c r="AK9838" s="156"/>
    </row>
    <row r="9839" spans="37:37">
      <c r="AK9839" s="156"/>
    </row>
    <row r="9840" spans="37:37">
      <c r="AK9840" s="156"/>
    </row>
    <row r="9841" spans="37:37">
      <c r="AK9841" s="156"/>
    </row>
    <row r="9842" spans="37:37">
      <c r="AK9842" s="156"/>
    </row>
    <row r="9843" spans="37:37">
      <c r="AK9843" s="156"/>
    </row>
    <row r="9844" spans="37:37">
      <c r="AK9844" s="156"/>
    </row>
    <row r="9845" spans="37:37">
      <c r="AK9845" s="156"/>
    </row>
    <row r="9846" spans="37:37">
      <c r="AK9846" s="156"/>
    </row>
    <row r="9847" spans="37:37">
      <c r="AK9847" s="156"/>
    </row>
    <row r="9848" spans="37:37">
      <c r="AK9848" s="156"/>
    </row>
    <row r="9849" spans="37:37">
      <c r="AK9849" s="156"/>
    </row>
    <row r="9850" spans="37:37">
      <c r="AK9850" s="156"/>
    </row>
    <row r="9851" spans="37:37">
      <c r="AK9851" s="156"/>
    </row>
    <row r="9852" spans="37:37">
      <c r="AK9852" s="156"/>
    </row>
    <row r="9853" spans="37:37">
      <c r="AK9853" s="156"/>
    </row>
    <row r="9854" spans="37:37">
      <c r="AK9854" s="156"/>
    </row>
    <row r="9855" spans="37:37">
      <c r="AK9855" s="156"/>
    </row>
    <row r="9856" spans="37:37">
      <c r="AK9856" s="156"/>
    </row>
    <row r="9857" spans="37:37">
      <c r="AK9857" s="156"/>
    </row>
    <row r="9858" spans="37:37">
      <c r="AK9858" s="156"/>
    </row>
    <row r="9859" spans="37:37">
      <c r="AK9859" s="156"/>
    </row>
    <row r="9860" spans="37:37">
      <c r="AK9860" s="156"/>
    </row>
    <row r="9861" spans="37:37">
      <c r="AK9861" s="156"/>
    </row>
    <row r="9862" spans="37:37">
      <c r="AK9862" s="156"/>
    </row>
    <row r="9863" spans="37:37">
      <c r="AK9863" s="156"/>
    </row>
    <row r="9864" spans="37:37">
      <c r="AK9864" s="156"/>
    </row>
    <row r="9865" spans="37:37">
      <c r="AK9865" s="156"/>
    </row>
    <row r="9866" spans="37:37">
      <c r="AK9866" s="156"/>
    </row>
    <row r="9867" spans="37:37">
      <c r="AK9867" s="156"/>
    </row>
    <row r="9868" spans="37:37">
      <c r="AK9868" s="156"/>
    </row>
    <row r="9869" spans="37:37">
      <c r="AK9869" s="156"/>
    </row>
    <row r="9870" spans="37:37">
      <c r="AK9870" s="156"/>
    </row>
    <row r="9871" spans="37:37">
      <c r="AK9871" s="156"/>
    </row>
    <row r="9872" spans="37:37">
      <c r="AK9872" s="156"/>
    </row>
    <row r="9873" spans="37:37">
      <c r="AK9873" s="156"/>
    </row>
    <row r="9874" spans="37:37">
      <c r="AK9874" s="156"/>
    </row>
    <row r="9875" spans="37:37">
      <c r="AK9875" s="156"/>
    </row>
    <row r="9876" spans="37:37">
      <c r="AK9876" s="156"/>
    </row>
    <row r="9877" spans="37:37">
      <c r="AK9877" s="156"/>
    </row>
    <row r="9878" spans="37:37">
      <c r="AK9878" s="156"/>
    </row>
    <row r="9879" spans="37:37">
      <c r="AK9879" s="156"/>
    </row>
    <row r="9880" spans="37:37">
      <c r="AK9880" s="156"/>
    </row>
    <row r="9881" spans="37:37">
      <c r="AK9881" s="156"/>
    </row>
    <row r="9882" spans="37:37">
      <c r="AK9882" s="156"/>
    </row>
    <row r="9883" spans="37:37">
      <c r="AK9883" s="156"/>
    </row>
    <row r="9884" spans="37:37">
      <c r="AK9884" s="156"/>
    </row>
    <row r="9885" spans="37:37">
      <c r="AK9885" s="156"/>
    </row>
    <row r="9886" spans="37:37">
      <c r="AK9886" s="156"/>
    </row>
    <row r="9887" spans="37:37">
      <c r="AK9887" s="156"/>
    </row>
    <row r="9888" spans="37:37">
      <c r="AK9888" s="156"/>
    </row>
    <row r="9889" spans="37:37">
      <c r="AK9889" s="156"/>
    </row>
    <row r="9890" spans="37:37">
      <c r="AK9890" s="156"/>
    </row>
    <row r="9891" spans="37:37">
      <c r="AK9891" s="156"/>
    </row>
    <row r="9892" spans="37:37">
      <c r="AK9892" s="156"/>
    </row>
    <row r="9893" spans="37:37">
      <c r="AK9893" s="156"/>
    </row>
    <row r="9894" spans="37:37">
      <c r="AK9894" s="156"/>
    </row>
    <row r="9895" spans="37:37">
      <c r="AK9895" s="156"/>
    </row>
    <row r="9896" spans="37:37">
      <c r="AK9896" s="156"/>
    </row>
    <row r="9897" spans="37:37">
      <c r="AK9897" s="156"/>
    </row>
    <row r="9898" spans="37:37">
      <c r="AK9898" s="156"/>
    </row>
    <row r="9899" spans="37:37">
      <c r="AK9899" s="156"/>
    </row>
    <row r="9900" spans="37:37">
      <c r="AK9900" s="156"/>
    </row>
    <row r="9901" spans="37:37">
      <c r="AK9901" s="156"/>
    </row>
    <row r="9902" spans="37:37">
      <c r="AK9902" s="156"/>
    </row>
    <row r="9903" spans="37:37">
      <c r="AK9903" s="156"/>
    </row>
    <row r="9904" spans="37:37">
      <c r="AK9904" s="156"/>
    </row>
    <row r="9905" spans="37:37">
      <c r="AK9905" s="156"/>
    </row>
    <row r="9906" spans="37:37">
      <c r="AK9906" s="156"/>
    </row>
    <row r="9907" spans="37:37">
      <c r="AK9907" s="156"/>
    </row>
    <row r="9908" spans="37:37">
      <c r="AK9908" s="156"/>
    </row>
    <row r="9909" spans="37:37">
      <c r="AK9909" s="156"/>
    </row>
    <row r="9910" spans="37:37">
      <c r="AK9910" s="156"/>
    </row>
    <row r="9911" spans="37:37">
      <c r="AK9911" s="156"/>
    </row>
    <row r="9912" spans="37:37">
      <c r="AK9912" s="156"/>
    </row>
    <row r="9913" spans="37:37">
      <c r="AK9913" s="156"/>
    </row>
    <row r="9914" spans="37:37">
      <c r="AK9914" s="156"/>
    </row>
    <row r="9915" spans="37:37">
      <c r="AK9915" s="156"/>
    </row>
    <row r="9916" spans="37:37">
      <c r="AK9916" s="156"/>
    </row>
    <row r="9917" spans="37:37">
      <c r="AK9917" s="156"/>
    </row>
    <row r="9918" spans="37:37">
      <c r="AK9918" s="156"/>
    </row>
    <row r="9919" spans="37:37">
      <c r="AK9919" s="156"/>
    </row>
    <row r="9920" spans="37:37">
      <c r="AK9920" s="156"/>
    </row>
    <row r="9921" spans="37:37">
      <c r="AK9921" s="156"/>
    </row>
    <row r="9922" spans="37:37">
      <c r="AK9922" s="156"/>
    </row>
    <row r="9923" spans="37:37">
      <c r="AK9923" s="156"/>
    </row>
    <row r="9924" spans="37:37">
      <c r="AK9924" s="156"/>
    </row>
    <row r="9925" spans="37:37">
      <c r="AK9925" s="156"/>
    </row>
    <row r="9926" spans="37:37">
      <c r="AK9926" s="156"/>
    </row>
    <row r="9927" spans="37:37">
      <c r="AK9927" s="156"/>
    </row>
    <row r="9928" spans="37:37">
      <c r="AK9928" s="156"/>
    </row>
    <row r="9929" spans="37:37">
      <c r="AK9929" s="156"/>
    </row>
    <row r="9930" spans="37:37">
      <c r="AK9930" s="156"/>
    </row>
    <row r="9931" spans="37:37">
      <c r="AK9931" s="156"/>
    </row>
    <row r="9932" spans="37:37">
      <c r="AK9932" s="156"/>
    </row>
    <row r="9933" spans="37:37">
      <c r="AK9933" s="156"/>
    </row>
    <row r="9934" spans="37:37">
      <c r="AK9934" s="156"/>
    </row>
    <row r="9935" spans="37:37">
      <c r="AK9935" s="156"/>
    </row>
    <row r="9936" spans="37:37">
      <c r="AK9936" s="156"/>
    </row>
    <row r="9937" spans="37:37">
      <c r="AK9937" s="156"/>
    </row>
    <row r="9938" spans="37:37">
      <c r="AK9938" s="156"/>
    </row>
    <row r="9939" spans="37:37">
      <c r="AK9939" s="156"/>
    </row>
    <row r="9940" spans="37:37">
      <c r="AK9940" s="156"/>
    </row>
    <row r="9941" spans="37:37">
      <c r="AK9941" s="156"/>
    </row>
    <row r="9942" spans="37:37">
      <c r="AK9942" s="156"/>
    </row>
    <row r="9943" spans="37:37">
      <c r="AK9943" s="156"/>
    </row>
    <row r="9944" spans="37:37">
      <c r="AK9944" s="156"/>
    </row>
    <row r="9945" spans="37:37">
      <c r="AK9945" s="156"/>
    </row>
    <row r="9946" spans="37:37">
      <c r="AK9946" s="156"/>
    </row>
    <row r="9947" spans="37:37">
      <c r="AK9947" s="156"/>
    </row>
    <row r="9948" spans="37:37">
      <c r="AK9948" s="156"/>
    </row>
    <row r="9949" spans="37:37">
      <c r="AK9949" s="156"/>
    </row>
    <row r="9950" spans="37:37">
      <c r="AK9950" s="156"/>
    </row>
    <row r="9951" spans="37:37">
      <c r="AK9951" s="156"/>
    </row>
    <row r="9952" spans="37:37">
      <c r="AK9952" s="156"/>
    </row>
    <row r="9953" spans="37:37">
      <c r="AK9953" s="156"/>
    </row>
    <row r="9954" spans="37:37">
      <c r="AK9954" s="156"/>
    </row>
    <row r="9955" spans="37:37">
      <c r="AK9955" s="156"/>
    </row>
    <row r="9956" spans="37:37">
      <c r="AK9956" s="156"/>
    </row>
    <row r="9957" spans="37:37">
      <c r="AK9957" s="156"/>
    </row>
    <row r="9958" spans="37:37">
      <c r="AK9958" s="156"/>
    </row>
    <row r="9959" spans="37:37">
      <c r="AK9959" s="156"/>
    </row>
    <row r="9960" spans="37:37">
      <c r="AK9960" s="156"/>
    </row>
    <row r="9961" spans="37:37">
      <c r="AK9961" s="156"/>
    </row>
    <row r="9962" spans="37:37">
      <c r="AK9962" s="156"/>
    </row>
    <row r="9963" spans="37:37">
      <c r="AK9963" s="156"/>
    </row>
    <row r="9964" spans="37:37">
      <c r="AK9964" s="156"/>
    </row>
    <row r="9965" spans="37:37">
      <c r="AK9965" s="156"/>
    </row>
    <row r="9966" spans="37:37">
      <c r="AK9966" s="156"/>
    </row>
    <row r="9967" spans="37:37">
      <c r="AK9967" s="156"/>
    </row>
    <row r="9968" spans="37:37">
      <c r="AK9968" s="156"/>
    </row>
    <row r="9969" spans="37:37">
      <c r="AK9969" s="156"/>
    </row>
    <row r="9970" spans="37:37">
      <c r="AK9970" s="156"/>
    </row>
    <row r="9971" spans="37:37">
      <c r="AK9971" s="156"/>
    </row>
    <row r="9972" spans="37:37">
      <c r="AK9972" s="156"/>
    </row>
    <row r="9973" spans="37:37">
      <c r="AK9973" s="156"/>
    </row>
    <row r="9974" spans="37:37">
      <c r="AK9974" s="156"/>
    </row>
    <row r="9975" spans="37:37">
      <c r="AK9975" s="156"/>
    </row>
    <row r="9976" spans="37:37">
      <c r="AK9976" s="156"/>
    </row>
    <row r="9977" spans="37:37">
      <c r="AK9977" s="156"/>
    </row>
    <row r="9978" spans="37:37">
      <c r="AK9978" s="156"/>
    </row>
    <row r="9979" spans="37:37">
      <c r="AK9979" s="156"/>
    </row>
    <row r="9980" spans="37:37">
      <c r="AK9980" s="156"/>
    </row>
    <row r="9981" spans="37:37">
      <c r="AK9981" s="156"/>
    </row>
    <row r="9982" spans="37:37">
      <c r="AK9982" s="156"/>
    </row>
    <row r="9983" spans="37:37">
      <c r="AK9983" s="156"/>
    </row>
    <row r="9984" spans="37:37">
      <c r="AK9984" s="156"/>
    </row>
    <row r="9985" spans="37:37">
      <c r="AK9985" s="156"/>
    </row>
    <row r="9986" spans="37:37">
      <c r="AK9986" s="156"/>
    </row>
    <row r="9987" spans="37:37">
      <c r="AK9987" s="156"/>
    </row>
    <row r="9988" spans="37:37">
      <c r="AK9988" s="156"/>
    </row>
    <row r="9989" spans="37:37">
      <c r="AK9989" s="156"/>
    </row>
    <row r="9990" spans="37:37">
      <c r="AK9990" s="156"/>
    </row>
    <row r="9991" spans="37:37">
      <c r="AK9991" s="156"/>
    </row>
    <row r="9992" spans="37:37">
      <c r="AK9992" s="156"/>
    </row>
    <row r="9993" spans="37:37">
      <c r="AK9993" s="156"/>
    </row>
    <row r="9994" spans="37:37">
      <c r="AK9994" s="156"/>
    </row>
    <row r="9995" spans="37:37">
      <c r="AK9995" s="156"/>
    </row>
    <row r="9996" spans="37:37">
      <c r="AK9996" s="156"/>
    </row>
    <row r="9997" spans="37:37">
      <c r="AK9997" s="156"/>
    </row>
    <row r="9998" spans="37:37">
      <c r="AK9998" s="156"/>
    </row>
    <row r="9999" spans="37:37">
      <c r="AK9999" s="156"/>
    </row>
    <row r="10000" spans="37:37">
      <c r="AK10000" s="156"/>
    </row>
    <row r="10001" spans="37:37">
      <c r="AK10001" s="156"/>
    </row>
    <row r="10002" spans="37:37">
      <c r="AK10002" s="156"/>
    </row>
    <row r="10003" spans="37:37">
      <c r="AK10003" s="156"/>
    </row>
    <row r="10004" spans="37:37">
      <c r="AK10004" s="156"/>
    </row>
    <row r="10005" spans="37:37">
      <c r="AK10005" s="156"/>
    </row>
    <row r="10006" spans="37:37">
      <c r="AK10006" s="156"/>
    </row>
    <row r="10007" spans="37:37">
      <c r="AK10007" s="156"/>
    </row>
    <row r="10008" spans="37:37">
      <c r="AK10008" s="156"/>
    </row>
    <row r="10009" spans="37:37">
      <c r="AK10009" s="156"/>
    </row>
    <row r="10010" spans="37:37">
      <c r="AK10010" s="156"/>
    </row>
    <row r="10011" spans="37:37">
      <c r="AK10011" s="156"/>
    </row>
    <row r="10012" spans="37:37">
      <c r="AK10012" s="156"/>
    </row>
    <row r="10013" spans="37:37">
      <c r="AK10013" s="156"/>
    </row>
    <row r="10014" spans="37:37">
      <c r="AK10014" s="156"/>
    </row>
    <row r="10015" spans="37:37">
      <c r="AK10015" s="156"/>
    </row>
    <row r="10016" spans="37:37">
      <c r="AK10016" s="156"/>
    </row>
    <row r="10017" spans="37:37">
      <c r="AK10017" s="156"/>
    </row>
    <row r="10018" spans="37:37">
      <c r="AK10018" s="156"/>
    </row>
    <row r="10019" spans="37:37">
      <c r="AK10019" s="156"/>
    </row>
    <row r="10020" spans="37:37">
      <c r="AK10020" s="156"/>
    </row>
    <row r="10021" spans="37:37">
      <c r="AK10021" s="156"/>
    </row>
    <row r="10022" spans="37:37">
      <c r="AK10022" s="156"/>
    </row>
    <row r="10023" spans="37:37">
      <c r="AK10023" s="156"/>
    </row>
    <row r="10024" spans="37:37">
      <c r="AK10024" s="156"/>
    </row>
    <row r="10025" spans="37:37">
      <c r="AK10025" s="156"/>
    </row>
    <row r="10026" spans="37:37">
      <c r="AK10026" s="156"/>
    </row>
    <row r="10027" spans="37:37">
      <c r="AK10027" s="156"/>
    </row>
    <row r="10028" spans="37:37">
      <c r="AK10028" s="156"/>
    </row>
    <row r="10029" spans="37:37">
      <c r="AK10029" s="156"/>
    </row>
    <row r="10030" spans="37:37">
      <c r="AK10030" s="156"/>
    </row>
    <row r="10031" spans="37:37">
      <c r="AK10031" s="156"/>
    </row>
    <row r="10032" spans="37:37">
      <c r="AK10032" s="156"/>
    </row>
    <row r="10033" spans="37:37">
      <c r="AK10033" s="156"/>
    </row>
    <row r="10034" spans="37:37">
      <c r="AK10034" s="156"/>
    </row>
    <row r="10035" spans="37:37">
      <c r="AK10035" s="156"/>
    </row>
    <row r="10036" spans="37:37">
      <c r="AK10036" s="156"/>
    </row>
    <row r="10037" spans="37:37">
      <c r="AK10037" s="156"/>
    </row>
    <row r="10038" spans="37:37">
      <c r="AK10038" s="156"/>
    </row>
    <row r="10039" spans="37:37">
      <c r="AK10039" s="156"/>
    </row>
    <row r="10040" spans="37:37">
      <c r="AK10040" s="156"/>
    </row>
    <row r="10041" spans="37:37">
      <c r="AK10041" s="156"/>
    </row>
    <row r="10042" spans="37:37">
      <c r="AK10042" s="156"/>
    </row>
    <row r="10043" spans="37:37">
      <c r="AK10043" s="156"/>
    </row>
    <row r="10044" spans="37:37">
      <c r="AK10044" s="156"/>
    </row>
    <row r="10045" spans="37:37">
      <c r="AK10045" s="156"/>
    </row>
    <row r="10046" spans="37:37">
      <c r="AK10046" s="156"/>
    </row>
    <row r="10047" spans="37:37">
      <c r="AK10047" s="156"/>
    </row>
    <row r="10048" spans="37:37">
      <c r="AK10048" s="156"/>
    </row>
    <row r="10049" spans="37:37">
      <c r="AK10049" s="156"/>
    </row>
    <row r="10050" spans="37:37">
      <c r="AK10050" s="156"/>
    </row>
    <row r="10051" spans="37:37">
      <c r="AK10051" s="156"/>
    </row>
    <row r="10052" spans="37:37">
      <c r="AK10052" s="156"/>
    </row>
    <row r="10053" spans="37:37">
      <c r="AK10053" s="156"/>
    </row>
    <row r="10054" spans="37:37">
      <c r="AK10054" s="156"/>
    </row>
    <row r="10055" spans="37:37">
      <c r="AK10055" s="156"/>
    </row>
    <row r="10056" spans="37:37">
      <c r="AK10056" s="156"/>
    </row>
    <row r="10057" spans="37:37">
      <c r="AK10057" s="156"/>
    </row>
    <row r="10058" spans="37:37">
      <c r="AK10058" s="156"/>
    </row>
    <row r="10059" spans="37:37">
      <c r="AK10059" s="156"/>
    </row>
    <row r="10060" spans="37:37">
      <c r="AK10060" s="156"/>
    </row>
    <row r="10061" spans="37:37">
      <c r="AK10061" s="156"/>
    </row>
    <row r="10062" spans="37:37">
      <c r="AK10062" s="156"/>
    </row>
    <row r="10063" spans="37:37">
      <c r="AK10063" s="156"/>
    </row>
    <row r="10064" spans="37:37">
      <c r="AK10064" s="156"/>
    </row>
    <row r="10065" spans="37:37">
      <c r="AK10065" s="156"/>
    </row>
    <row r="10066" spans="37:37">
      <c r="AK10066" s="156"/>
    </row>
    <row r="10067" spans="37:37">
      <c r="AK10067" s="156"/>
    </row>
    <row r="10068" spans="37:37">
      <c r="AK10068" s="156"/>
    </row>
    <row r="10069" spans="37:37">
      <c r="AK10069" s="156"/>
    </row>
    <row r="10070" spans="37:37">
      <c r="AK10070" s="156"/>
    </row>
    <row r="10071" spans="37:37">
      <c r="AK10071" s="156"/>
    </row>
    <row r="10072" spans="37:37">
      <c r="AK10072" s="156"/>
    </row>
    <row r="10073" spans="37:37">
      <c r="AK10073" s="156"/>
    </row>
    <row r="10074" spans="37:37">
      <c r="AK10074" s="156"/>
    </row>
    <row r="10075" spans="37:37">
      <c r="AK10075" s="156"/>
    </row>
    <row r="10076" spans="37:37">
      <c r="AK10076" s="156"/>
    </row>
    <row r="10077" spans="37:37">
      <c r="AK10077" s="156"/>
    </row>
    <row r="10078" spans="37:37">
      <c r="AK10078" s="156"/>
    </row>
    <row r="10079" spans="37:37">
      <c r="AK10079" s="156"/>
    </row>
    <row r="10080" spans="37:37">
      <c r="AK10080" s="156"/>
    </row>
    <row r="10081" spans="37:37">
      <c r="AK10081" s="156"/>
    </row>
    <row r="10082" spans="37:37">
      <c r="AK10082" s="156"/>
    </row>
    <row r="10083" spans="37:37">
      <c r="AK10083" s="156"/>
    </row>
    <row r="10084" spans="37:37">
      <c r="AK10084" s="156"/>
    </row>
    <row r="10085" spans="37:37">
      <c r="AK10085" s="156"/>
    </row>
    <row r="10086" spans="37:37">
      <c r="AK10086" s="156"/>
    </row>
    <row r="10087" spans="37:37">
      <c r="AK10087" s="156"/>
    </row>
    <row r="10088" spans="37:37">
      <c r="AK10088" s="156"/>
    </row>
    <row r="10089" spans="37:37">
      <c r="AK10089" s="156"/>
    </row>
    <row r="10090" spans="37:37">
      <c r="AK10090" s="156"/>
    </row>
    <row r="10091" spans="37:37">
      <c r="AK10091" s="156"/>
    </row>
    <row r="10092" spans="37:37">
      <c r="AK10092" s="156"/>
    </row>
    <row r="10093" spans="37:37">
      <c r="AK10093" s="156"/>
    </row>
    <row r="10094" spans="37:37">
      <c r="AK10094" s="156"/>
    </row>
    <row r="10095" spans="37:37">
      <c r="AK10095" s="156"/>
    </row>
    <row r="10096" spans="37:37">
      <c r="AK10096" s="156"/>
    </row>
    <row r="10097" spans="37:37">
      <c r="AK10097" s="156"/>
    </row>
    <row r="10098" spans="37:37">
      <c r="AK10098" s="156"/>
    </row>
    <row r="10099" spans="37:37">
      <c r="AK10099" s="156"/>
    </row>
    <row r="10100" spans="37:37">
      <c r="AK10100" s="156"/>
    </row>
    <row r="10101" spans="37:37">
      <c r="AK10101" s="156"/>
    </row>
    <row r="10102" spans="37:37">
      <c r="AK10102" s="156"/>
    </row>
    <row r="10103" spans="37:37">
      <c r="AK10103" s="156"/>
    </row>
    <row r="10104" spans="37:37">
      <c r="AK10104" s="156"/>
    </row>
    <row r="10105" spans="37:37">
      <c r="AK10105" s="156"/>
    </row>
    <row r="10106" spans="37:37">
      <c r="AK10106" s="156"/>
    </row>
    <row r="10107" spans="37:37">
      <c r="AK10107" s="156"/>
    </row>
    <row r="10108" spans="37:37">
      <c r="AK10108" s="156"/>
    </row>
    <row r="10109" spans="37:37">
      <c r="AK10109" s="156"/>
    </row>
    <row r="10110" spans="37:37">
      <c r="AK10110" s="156"/>
    </row>
    <row r="10111" spans="37:37">
      <c r="AK10111" s="156"/>
    </row>
    <row r="10112" spans="37:37">
      <c r="AK10112" s="156"/>
    </row>
    <row r="10113" spans="37:37">
      <c r="AK10113" s="156"/>
    </row>
    <row r="10114" spans="37:37">
      <c r="AK10114" s="156"/>
    </row>
    <row r="10115" spans="37:37">
      <c r="AK10115" s="156"/>
    </row>
    <row r="10116" spans="37:37">
      <c r="AK10116" s="156"/>
    </row>
    <row r="10117" spans="37:37">
      <c r="AK10117" s="156"/>
    </row>
    <row r="10118" spans="37:37">
      <c r="AK10118" s="156"/>
    </row>
    <row r="10119" spans="37:37">
      <c r="AK10119" s="156"/>
    </row>
    <row r="10120" spans="37:37">
      <c r="AK10120" s="156"/>
    </row>
    <row r="10121" spans="37:37">
      <c r="AK10121" s="156"/>
    </row>
    <row r="10122" spans="37:37">
      <c r="AK10122" s="156"/>
    </row>
    <row r="10123" spans="37:37">
      <c r="AK10123" s="156"/>
    </row>
    <row r="10124" spans="37:37">
      <c r="AK10124" s="156"/>
    </row>
    <row r="10125" spans="37:37">
      <c r="AK10125" s="156"/>
    </row>
    <row r="10126" spans="37:37">
      <c r="AK10126" s="156"/>
    </row>
    <row r="10127" spans="37:37">
      <c r="AK10127" s="156"/>
    </row>
    <row r="10128" spans="37:37">
      <c r="AK10128" s="156"/>
    </row>
    <row r="10129" spans="37:37">
      <c r="AK10129" s="156"/>
    </row>
    <row r="10130" spans="37:37">
      <c r="AK10130" s="156"/>
    </row>
    <row r="10131" spans="37:37">
      <c r="AK10131" s="156"/>
    </row>
    <row r="10132" spans="37:37">
      <c r="AK10132" s="156"/>
    </row>
    <row r="10133" spans="37:37">
      <c r="AK10133" s="156"/>
    </row>
    <row r="10134" spans="37:37">
      <c r="AK10134" s="156"/>
    </row>
    <row r="10135" spans="37:37">
      <c r="AK10135" s="156"/>
    </row>
    <row r="10136" spans="37:37">
      <c r="AK10136" s="156"/>
    </row>
    <row r="10137" spans="37:37">
      <c r="AK10137" s="156"/>
    </row>
    <row r="10138" spans="37:37">
      <c r="AK10138" s="156"/>
    </row>
    <row r="10139" spans="37:37">
      <c r="AK10139" s="156"/>
    </row>
    <row r="10140" spans="37:37">
      <c r="AK10140" s="156"/>
    </row>
    <row r="10141" spans="37:37">
      <c r="AK10141" s="156"/>
    </row>
    <row r="10142" spans="37:37">
      <c r="AK10142" s="156"/>
    </row>
    <row r="10143" spans="37:37">
      <c r="AK10143" s="156"/>
    </row>
    <row r="10144" spans="37:37">
      <c r="AK10144" s="156"/>
    </row>
    <row r="10145" spans="37:37">
      <c r="AK10145" s="156"/>
    </row>
    <row r="10146" spans="37:37">
      <c r="AK10146" s="156"/>
    </row>
    <row r="10147" spans="37:37">
      <c r="AK10147" s="156"/>
    </row>
    <row r="10148" spans="37:37">
      <c r="AK10148" s="156"/>
    </row>
    <row r="10149" spans="37:37">
      <c r="AK10149" s="156"/>
    </row>
    <row r="10150" spans="37:37">
      <c r="AK10150" s="156"/>
    </row>
    <row r="10151" spans="37:37">
      <c r="AK10151" s="156"/>
    </row>
    <row r="10152" spans="37:37">
      <c r="AK10152" s="156"/>
    </row>
    <row r="10153" spans="37:37">
      <c r="AK10153" s="156"/>
    </row>
    <row r="10154" spans="37:37">
      <c r="AK10154" s="156"/>
    </row>
    <row r="10155" spans="37:37">
      <c r="AK10155" s="156"/>
    </row>
    <row r="10156" spans="37:37">
      <c r="AK10156" s="156"/>
    </row>
    <row r="10157" spans="37:37">
      <c r="AK10157" s="156"/>
    </row>
    <row r="10158" spans="37:37">
      <c r="AK10158" s="156"/>
    </row>
    <row r="10159" spans="37:37">
      <c r="AK10159" s="156"/>
    </row>
    <row r="10160" spans="37:37">
      <c r="AK10160" s="156"/>
    </row>
    <row r="10161" spans="37:37">
      <c r="AK10161" s="156"/>
    </row>
    <row r="10162" spans="37:37">
      <c r="AK10162" s="156"/>
    </row>
    <row r="10163" spans="37:37">
      <c r="AK10163" s="156"/>
    </row>
    <row r="10164" spans="37:37">
      <c r="AK10164" s="156"/>
    </row>
    <row r="10165" spans="37:37">
      <c r="AK10165" s="156"/>
    </row>
    <row r="10166" spans="37:37">
      <c r="AK10166" s="156"/>
    </row>
    <row r="10167" spans="37:37">
      <c r="AK10167" s="156"/>
    </row>
    <row r="10168" spans="37:37">
      <c r="AK10168" s="156"/>
    </row>
    <row r="10169" spans="37:37">
      <c r="AK10169" s="156"/>
    </row>
    <row r="10170" spans="37:37">
      <c r="AK10170" s="156"/>
    </row>
    <row r="10171" spans="37:37">
      <c r="AK10171" s="156"/>
    </row>
    <row r="10172" spans="37:37">
      <c r="AK10172" s="156"/>
    </row>
    <row r="10173" spans="37:37">
      <c r="AK10173" s="156"/>
    </row>
    <row r="10174" spans="37:37">
      <c r="AK10174" s="156"/>
    </row>
    <row r="10175" spans="37:37">
      <c r="AK10175" s="156"/>
    </row>
    <row r="10176" spans="37:37">
      <c r="AK10176" s="156"/>
    </row>
    <row r="10177" spans="37:37">
      <c r="AK10177" s="156"/>
    </row>
    <row r="10178" spans="37:37">
      <c r="AK10178" s="156"/>
    </row>
    <row r="10179" spans="37:37">
      <c r="AK10179" s="156"/>
    </row>
    <row r="10180" spans="37:37">
      <c r="AK10180" s="156"/>
    </row>
    <row r="10181" spans="37:37">
      <c r="AK10181" s="156"/>
    </row>
    <row r="10182" spans="37:37">
      <c r="AK10182" s="156"/>
    </row>
    <row r="10183" spans="37:37">
      <c r="AK10183" s="156"/>
    </row>
    <row r="10184" spans="37:37">
      <c r="AK10184" s="156"/>
    </row>
    <row r="10185" spans="37:37">
      <c r="AK10185" s="156"/>
    </row>
    <row r="10186" spans="37:37">
      <c r="AK10186" s="156"/>
    </row>
    <row r="10187" spans="37:37">
      <c r="AK10187" s="156"/>
    </row>
    <row r="10188" spans="37:37">
      <c r="AK10188" s="156"/>
    </row>
    <row r="10189" spans="37:37">
      <c r="AK10189" s="156"/>
    </row>
    <row r="10190" spans="37:37">
      <c r="AK10190" s="156"/>
    </row>
    <row r="10191" spans="37:37">
      <c r="AK10191" s="156"/>
    </row>
    <row r="10192" spans="37:37">
      <c r="AK10192" s="156"/>
    </row>
    <row r="10193" spans="37:37">
      <c r="AK10193" s="156"/>
    </row>
    <row r="10194" spans="37:37">
      <c r="AK10194" s="156"/>
    </row>
    <row r="10195" spans="37:37">
      <c r="AK10195" s="156"/>
    </row>
    <row r="10196" spans="37:37">
      <c r="AK10196" s="156"/>
    </row>
    <row r="10197" spans="37:37">
      <c r="AK10197" s="156"/>
    </row>
    <row r="10198" spans="37:37">
      <c r="AK10198" s="156"/>
    </row>
    <row r="10199" spans="37:37">
      <c r="AK10199" s="156"/>
    </row>
    <row r="10200" spans="37:37">
      <c r="AK10200" s="156"/>
    </row>
    <row r="10201" spans="37:37">
      <c r="AK10201" s="156"/>
    </row>
    <row r="10202" spans="37:37">
      <c r="AK10202" s="156"/>
    </row>
    <row r="10203" spans="37:37">
      <c r="AK10203" s="156"/>
    </row>
    <row r="10204" spans="37:37">
      <c r="AK10204" s="156"/>
    </row>
    <row r="10205" spans="37:37">
      <c r="AK10205" s="156"/>
    </row>
    <row r="10206" spans="37:37">
      <c r="AK10206" s="156"/>
    </row>
    <row r="10207" spans="37:37">
      <c r="AK10207" s="156"/>
    </row>
    <row r="10208" spans="37:37">
      <c r="AK10208" s="156"/>
    </row>
    <row r="10209" spans="37:37">
      <c r="AK10209" s="156"/>
    </row>
    <row r="10210" spans="37:37">
      <c r="AK10210" s="156"/>
    </row>
    <row r="10211" spans="37:37">
      <c r="AK10211" s="156"/>
    </row>
    <row r="10212" spans="37:37">
      <c r="AK10212" s="156"/>
    </row>
    <row r="10213" spans="37:37">
      <c r="AK10213" s="156"/>
    </row>
    <row r="10214" spans="37:37">
      <c r="AK10214" s="156"/>
    </row>
    <row r="10215" spans="37:37">
      <c r="AK10215" s="156"/>
    </row>
    <row r="10216" spans="37:37">
      <c r="AK10216" s="156"/>
    </row>
    <row r="10217" spans="37:37">
      <c r="AK10217" s="156"/>
    </row>
    <row r="10218" spans="37:37">
      <c r="AK10218" s="156"/>
    </row>
    <row r="10219" spans="37:37">
      <c r="AK10219" s="156"/>
    </row>
    <row r="10220" spans="37:37">
      <c r="AK10220" s="156"/>
    </row>
    <row r="10221" spans="37:37">
      <c r="AK10221" s="156"/>
    </row>
    <row r="10222" spans="37:37">
      <c r="AK10222" s="156"/>
    </row>
    <row r="10223" spans="37:37">
      <c r="AK10223" s="156"/>
    </row>
    <row r="10224" spans="37:37">
      <c r="AK10224" s="156"/>
    </row>
    <row r="10225" spans="37:37">
      <c r="AK10225" s="156"/>
    </row>
    <row r="10226" spans="37:37">
      <c r="AK10226" s="156"/>
    </row>
    <row r="10227" spans="37:37">
      <c r="AK10227" s="156"/>
    </row>
    <row r="10228" spans="37:37">
      <c r="AK10228" s="156"/>
    </row>
    <row r="10229" spans="37:37">
      <c r="AK10229" s="156"/>
    </row>
    <row r="10230" spans="37:37">
      <c r="AK10230" s="156"/>
    </row>
    <row r="10231" spans="37:37">
      <c r="AK10231" s="156"/>
    </row>
    <row r="10232" spans="37:37">
      <c r="AK10232" s="156"/>
    </row>
    <row r="10233" spans="37:37">
      <c r="AK10233" s="156"/>
    </row>
    <row r="10234" spans="37:37">
      <c r="AK10234" s="156"/>
    </row>
    <row r="10235" spans="37:37">
      <c r="AK10235" s="156"/>
    </row>
    <row r="10236" spans="37:37">
      <c r="AK10236" s="156"/>
    </row>
    <row r="10237" spans="37:37">
      <c r="AK10237" s="156"/>
    </row>
    <row r="10238" spans="37:37">
      <c r="AK10238" s="156"/>
    </row>
    <row r="10239" spans="37:37">
      <c r="AK10239" s="156"/>
    </row>
    <row r="10240" spans="37:37">
      <c r="AK10240" s="156"/>
    </row>
    <row r="10241" spans="37:37">
      <c r="AK10241" s="156"/>
    </row>
    <row r="10242" spans="37:37">
      <c r="AK10242" s="156"/>
    </row>
    <row r="10243" spans="37:37">
      <c r="AK10243" s="156"/>
    </row>
    <row r="10244" spans="37:37">
      <c r="AK10244" s="156"/>
    </row>
    <row r="10245" spans="37:37">
      <c r="AK10245" s="156"/>
    </row>
    <row r="10246" spans="37:37">
      <c r="AK10246" s="156"/>
    </row>
    <row r="10247" spans="37:37">
      <c r="AK10247" s="156"/>
    </row>
    <row r="10248" spans="37:37">
      <c r="AK10248" s="156"/>
    </row>
    <row r="10249" spans="37:37">
      <c r="AK10249" s="156"/>
    </row>
    <row r="10250" spans="37:37">
      <c r="AK10250" s="156"/>
    </row>
    <row r="10251" spans="37:37">
      <c r="AK10251" s="156"/>
    </row>
    <row r="10252" spans="37:37">
      <c r="AK10252" s="156"/>
    </row>
    <row r="10253" spans="37:37">
      <c r="AK10253" s="156"/>
    </row>
    <row r="10254" spans="37:37">
      <c r="AK10254" s="156"/>
    </row>
    <row r="10255" spans="37:37">
      <c r="AK10255" s="156"/>
    </row>
    <row r="10256" spans="37:37">
      <c r="AK10256" s="156"/>
    </row>
    <row r="10257" spans="37:37">
      <c r="AK10257" s="156"/>
    </row>
    <row r="10258" spans="37:37">
      <c r="AK10258" s="156"/>
    </row>
    <row r="10259" spans="37:37">
      <c r="AK10259" s="156"/>
    </row>
    <row r="10260" spans="37:37">
      <c r="AK10260" s="156"/>
    </row>
    <row r="10261" spans="37:37">
      <c r="AK10261" s="156"/>
    </row>
    <row r="10262" spans="37:37">
      <c r="AK10262" s="156"/>
    </row>
    <row r="10263" spans="37:37">
      <c r="AK10263" s="156"/>
    </row>
    <row r="10264" spans="37:37">
      <c r="AK10264" s="156"/>
    </row>
    <row r="10265" spans="37:37">
      <c r="AK10265" s="156"/>
    </row>
    <row r="10266" spans="37:37">
      <c r="AK10266" s="156"/>
    </row>
    <row r="10267" spans="37:37">
      <c r="AK10267" s="156"/>
    </row>
    <row r="10268" spans="37:37">
      <c r="AK10268" s="156"/>
    </row>
    <row r="10269" spans="37:37">
      <c r="AK10269" s="156"/>
    </row>
    <row r="10270" spans="37:37">
      <c r="AK10270" s="156"/>
    </row>
    <row r="10271" spans="37:37">
      <c r="AK10271" s="156"/>
    </row>
    <row r="10272" spans="37:37">
      <c r="AK10272" s="156"/>
    </row>
    <row r="10273" spans="37:37">
      <c r="AK10273" s="156"/>
    </row>
    <row r="10274" spans="37:37">
      <c r="AK10274" s="156"/>
    </row>
    <row r="10275" spans="37:37">
      <c r="AK10275" s="156"/>
    </row>
    <row r="10276" spans="37:37">
      <c r="AK10276" s="156"/>
    </row>
    <row r="10277" spans="37:37">
      <c r="AK10277" s="156"/>
    </row>
    <row r="10278" spans="37:37">
      <c r="AK10278" s="156"/>
    </row>
    <row r="10279" spans="37:37">
      <c r="AK10279" s="156"/>
    </row>
    <row r="10280" spans="37:37">
      <c r="AK10280" s="156"/>
    </row>
    <row r="10281" spans="37:37">
      <c r="AK10281" s="156"/>
    </row>
    <row r="10282" spans="37:37">
      <c r="AK10282" s="156"/>
    </row>
    <row r="10283" spans="37:37">
      <c r="AK10283" s="156"/>
    </row>
    <row r="10284" spans="37:37">
      <c r="AK10284" s="156"/>
    </row>
    <row r="10285" spans="37:37">
      <c r="AK10285" s="156"/>
    </row>
    <row r="10286" spans="37:37">
      <c r="AK10286" s="156"/>
    </row>
    <row r="10287" spans="37:37">
      <c r="AK10287" s="156"/>
    </row>
    <row r="10288" spans="37:37">
      <c r="AK10288" s="156"/>
    </row>
    <row r="10289" spans="37:37">
      <c r="AK10289" s="156"/>
    </row>
    <row r="10290" spans="37:37">
      <c r="AK10290" s="156"/>
    </row>
    <row r="10291" spans="37:37">
      <c r="AK10291" s="156"/>
    </row>
    <row r="10292" spans="37:37">
      <c r="AK10292" s="156"/>
    </row>
    <row r="10293" spans="37:37">
      <c r="AK10293" s="156"/>
    </row>
    <row r="10294" spans="37:37">
      <c r="AK10294" s="156"/>
    </row>
    <row r="10295" spans="37:37">
      <c r="AK10295" s="156"/>
    </row>
    <row r="10296" spans="37:37">
      <c r="AK10296" s="156"/>
    </row>
    <row r="10297" spans="37:37">
      <c r="AK10297" s="156"/>
    </row>
    <row r="10298" spans="37:37">
      <c r="AK10298" s="156"/>
    </row>
    <row r="10299" spans="37:37">
      <c r="AK10299" s="156"/>
    </row>
    <row r="10300" spans="37:37">
      <c r="AK10300" s="156"/>
    </row>
    <row r="10301" spans="37:37">
      <c r="AK10301" s="156"/>
    </row>
    <row r="10302" spans="37:37">
      <c r="AK10302" s="156"/>
    </row>
    <row r="10303" spans="37:37">
      <c r="AK10303" s="156"/>
    </row>
    <row r="10304" spans="37:37">
      <c r="AK10304" s="156"/>
    </row>
    <row r="10305" spans="37:37">
      <c r="AK10305" s="156"/>
    </row>
    <row r="10306" spans="37:37">
      <c r="AK10306" s="156"/>
    </row>
    <row r="10307" spans="37:37">
      <c r="AK10307" s="156"/>
    </row>
    <row r="10308" spans="37:37">
      <c r="AK10308" s="156"/>
    </row>
    <row r="10309" spans="37:37">
      <c r="AK10309" s="156"/>
    </row>
    <row r="10310" spans="37:37">
      <c r="AK10310" s="156"/>
    </row>
    <row r="10311" spans="37:37">
      <c r="AK10311" s="156"/>
    </row>
    <row r="10312" spans="37:37">
      <c r="AK10312" s="156"/>
    </row>
    <row r="10313" spans="37:37">
      <c r="AK10313" s="156"/>
    </row>
    <row r="10314" spans="37:37">
      <c r="AK10314" s="156"/>
    </row>
    <row r="10315" spans="37:37">
      <c r="AK10315" s="156"/>
    </row>
    <row r="10316" spans="37:37">
      <c r="AK10316" s="156"/>
    </row>
    <row r="10317" spans="37:37">
      <c r="AK10317" s="156"/>
    </row>
    <row r="10318" spans="37:37">
      <c r="AK10318" s="156"/>
    </row>
    <row r="10319" spans="37:37">
      <c r="AK10319" s="156"/>
    </row>
    <row r="10320" spans="37:37">
      <c r="AK10320" s="156"/>
    </row>
    <row r="10321" spans="37:37">
      <c r="AK10321" s="156"/>
    </row>
    <row r="10322" spans="37:37">
      <c r="AK10322" s="156"/>
    </row>
    <row r="10323" spans="37:37">
      <c r="AK10323" s="156"/>
    </row>
    <row r="10324" spans="37:37">
      <c r="AK10324" s="156"/>
    </row>
    <row r="10325" spans="37:37">
      <c r="AK10325" s="156"/>
    </row>
    <row r="10326" spans="37:37">
      <c r="AK10326" s="156"/>
    </row>
    <row r="10327" spans="37:37">
      <c r="AK10327" s="156"/>
    </row>
    <row r="10328" spans="37:37">
      <c r="AK10328" s="156"/>
    </row>
    <row r="10329" spans="37:37">
      <c r="AK10329" s="156"/>
    </row>
    <row r="10330" spans="37:37">
      <c r="AK10330" s="156"/>
    </row>
    <row r="10331" spans="37:37">
      <c r="AK10331" s="156"/>
    </row>
    <row r="10332" spans="37:37">
      <c r="AK10332" s="156"/>
    </row>
    <row r="10333" spans="37:37">
      <c r="AK10333" s="156"/>
    </row>
    <row r="10334" spans="37:37">
      <c r="AK10334" s="156"/>
    </row>
    <row r="10335" spans="37:37">
      <c r="AK10335" s="156"/>
    </row>
    <row r="10336" spans="37:37">
      <c r="AK10336" s="156"/>
    </row>
    <row r="10337" spans="37:37">
      <c r="AK10337" s="156"/>
    </row>
    <row r="10338" spans="37:37">
      <c r="AK10338" s="156"/>
    </row>
    <row r="10339" spans="37:37">
      <c r="AK10339" s="156"/>
    </row>
    <row r="10340" spans="37:37">
      <c r="AK10340" s="156"/>
    </row>
    <row r="10341" spans="37:37">
      <c r="AK10341" s="156"/>
    </row>
    <row r="10342" spans="37:37">
      <c r="AK10342" s="156"/>
    </row>
    <row r="10343" spans="37:37">
      <c r="AK10343" s="156"/>
    </row>
    <row r="10344" spans="37:37">
      <c r="AK10344" s="156"/>
    </row>
    <row r="10345" spans="37:37">
      <c r="AK10345" s="156"/>
    </row>
    <row r="10346" spans="37:37">
      <c r="AK10346" s="156"/>
    </row>
    <row r="10347" spans="37:37">
      <c r="AK10347" s="156"/>
    </row>
    <row r="10348" spans="37:37">
      <c r="AK10348" s="156"/>
    </row>
    <row r="10349" spans="37:37">
      <c r="AK10349" s="156"/>
    </row>
    <row r="10350" spans="37:37">
      <c r="AK10350" s="156"/>
    </row>
    <row r="10351" spans="37:37">
      <c r="AK10351" s="156"/>
    </row>
    <row r="10352" spans="37:37">
      <c r="AK10352" s="156"/>
    </row>
    <row r="10353" spans="37:37">
      <c r="AK10353" s="156"/>
    </row>
    <row r="10354" spans="37:37">
      <c r="AK10354" s="156"/>
    </row>
    <row r="10355" spans="37:37">
      <c r="AK10355" s="156"/>
    </row>
    <row r="10356" spans="37:37">
      <c r="AK10356" s="156"/>
    </row>
    <row r="10357" spans="37:37">
      <c r="AK10357" s="156"/>
    </row>
    <row r="10358" spans="37:37">
      <c r="AK10358" s="156"/>
    </row>
    <row r="10359" spans="37:37">
      <c r="AK10359" s="156"/>
    </row>
    <row r="10360" spans="37:37">
      <c r="AK10360" s="156"/>
    </row>
    <row r="10361" spans="37:37">
      <c r="AK10361" s="156"/>
    </row>
    <row r="10362" spans="37:37">
      <c r="AK10362" s="156"/>
    </row>
    <row r="10363" spans="37:37">
      <c r="AK10363" s="156"/>
    </row>
    <row r="10364" spans="37:37">
      <c r="AK10364" s="156"/>
    </row>
    <row r="10365" spans="37:37">
      <c r="AK10365" s="156"/>
    </row>
    <row r="10366" spans="37:37">
      <c r="AK10366" s="156"/>
    </row>
    <row r="10367" spans="37:37">
      <c r="AK10367" s="156"/>
    </row>
    <row r="10368" spans="37:37">
      <c r="AK10368" s="156"/>
    </row>
    <row r="10369" spans="37:37">
      <c r="AK10369" s="156"/>
    </row>
    <row r="10370" spans="37:37">
      <c r="AK10370" s="156"/>
    </row>
    <row r="10371" spans="37:37">
      <c r="AK10371" s="156"/>
    </row>
    <row r="10372" spans="37:37">
      <c r="AK10372" s="156"/>
    </row>
    <row r="10373" spans="37:37">
      <c r="AK10373" s="156"/>
    </row>
    <row r="10374" spans="37:37">
      <c r="AK10374" s="156"/>
    </row>
    <row r="10375" spans="37:37">
      <c r="AK10375" s="156"/>
    </row>
    <row r="10376" spans="37:37">
      <c r="AK10376" s="156"/>
    </row>
    <row r="10377" spans="37:37">
      <c r="AK10377" s="156"/>
    </row>
    <row r="10378" spans="37:37">
      <c r="AK10378" s="156"/>
    </row>
    <row r="10379" spans="37:37">
      <c r="AK10379" s="156"/>
    </row>
    <row r="10380" spans="37:37">
      <c r="AK10380" s="156"/>
    </row>
    <row r="10381" spans="37:37">
      <c r="AK10381" s="156"/>
    </row>
    <row r="10382" spans="37:37">
      <c r="AK10382" s="156"/>
    </row>
    <row r="10383" spans="37:37">
      <c r="AK10383" s="156"/>
    </row>
    <row r="10384" spans="37:37">
      <c r="AK10384" s="156"/>
    </row>
    <row r="10385" spans="37:37">
      <c r="AK10385" s="156"/>
    </row>
    <row r="10386" spans="37:37">
      <c r="AK10386" s="156"/>
    </row>
    <row r="10387" spans="37:37">
      <c r="AK10387" s="156"/>
    </row>
    <row r="10388" spans="37:37">
      <c r="AK10388" s="156"/>
    </row>
    <row r="10389" spans="37:37">
      <c r="AK10389" s="156"/>
    </row>
    <row r="10390" spans="37:37">
      <c r="AK10390" s="156"/>
    </row>
    <row r="10391" spans="37:37">
      <c r="AK10391" s="156"/>
    </row>
    <row r="10392" spans="37:37">
      <c r="AK10392" s="156"/>
    </row>
    <row r="10393" spans="37:37">
      <c r="AK10393" s="156"/>
    </row>
    <row r="10394" spans="37:37">
      <c r="AK10394" s="156"/>
    </row>
    <row r="10395" spans="37:37">
      <c r="AK10395" s="156"/>
    </row>
    <row r="10396" spans="37:37">
      <c r="AK10396" s="156"/>
    </row>
    <row r="10397" spans="37:37">
      <c r="AK10397" s="156"/>
    </row>
    <row r="10398" spans="37:37">
      <c r="AK10398" s="156"/>
    </row>
    <row r="10399" spans="37:37">
      <c r="AK10399" s="156"/>
    </row>
    <row r="10400" spans="37:37">
      <c r="AK10400" s="156"/>
    </row>
    <row r="10401" spans="37:37">
      <c r="AK10401" s="156"/>
    </row>
    <row r="10402" spans="37:37">
      <c r="AK10402" s="156"/>
    </row>
    <row r="10403" spans="37:37">
      <c r="AK10403" s="156"/>
    </row>
    <row r="10404" spans="37:37">
      <c r="AK10404" s="156"/>
    </row>
    <row r="10405" spans="37:37">
      <c r="AK10405" s="156"/>
    </row>
    <row r="10406" spans="37:37">
      <c r="AK10406" s="156"/>
    </row>
    <row r="10407" spans="37:37">
      <c r="AK10407" s="156"/>
    </row>
    <row r="10408" spans="37:37">
      <c r="AK10408" s="156"/>
    </row>
    <row r="10409" spans="37:37">
      <c r="AK10409" s="156"/>
    </row>
    <row r="10410" spans="37:37">
      <c r="AK10410" s="156"/>
    </row>
    <row r="10411" spans="37:37">
      <c r="AK10411" s="156"/>
    </row>
    <row r="10412" spans="37:37">
      <c r="AK10412" s="156"/>
    </row>
    <row r="10413" spans="37:37">
      <c r="AK10413" s="156"/>
    </row>
    <row r="10414" spans="37:37">
      <c r="AK10414" s="156"/>
    </row>
    <row r="10415" spans="37:37">
      <c r="AK10415" s="156"/>
    </row>
    <row r="10416" spans="37:37">
      <c r="AK10416" s="156"/>
    </row>
    <row r="10417" spans="37:37">
      <c r="AK10417" s="156"/>
    </row>
    <row r="10418" spans="37:37">
      <c r="AK10418" s="156"/>
    </row>
    <row r="10419" spans="37:37">
      <c r="AK10419" s="156"/>
    </row>
    <row r="10420" spans="37:37">
      <c r="AK10420" s="156"/>
    </row>
    <row r="10421" spans="37:37">
      <c r="AK10421" s="156"/>
    </row>
    <row r="10422" spans="37:37">
      <c r="AK10422" s="156"/>
    </row>
    <row r="10423" spans="37:37">
      <c r="AK10423" s="156"/>
    </row>
    <row r="10424" spans="37:37">
      <c r="AK10424" s="156"/>
    </row>
    <row r="10425" spans="37:37">
      <c r="AK10425" s="156"/>
    </row>
    <row r="10426" spans="37:37">
      <c r="AK10426" s="156"/>
    </row>
    <row r="10427" spans="37:37">
      <c r="AK10427" s="156"/>
    </row>
    <row r="10428" spans="37:37">
      <c r="AK10428" s="156"/>
    </row>
    <row r="10429" spans="37:37">
      <c r="AK10429" s="156"/>
    </row>
    <row r="10430" spans="37:37">
      <c r="AK10430" s="156"/>
    </row>
    <row r="10431" spans="37:37">
      <c r="AK10431" s="156"/>
    </row>
    <row r="10432" spans="37:37">
      <c r="AK10432" s="156"/>
    </row>
    <row r="10433" spans="37:37">
      <c r="AK10433" s="156"/>
    </row>
    <row r="10434" spans="37:37">
      <c r="AK10434" s="156"/>
    </row>
    <row r="10435" spans="37:37">
      <c r="AK10435" s="156"/>
    </row>
    <row r="10436" spans="37:37">
      <c r="AK10436" s="156"/>
    </row>
    <row r="10437" spans="37:37">
      <c r="AK10437" s="156"/>
    </row>
    <row r="10438" spans="37:37">
      <c r="AK10438" s="156"/>
    </row>
    <row r="10439" spans="37:37">
      <c r="AK10439" s="156"/>
    </row>
    <row r="10440" spans="37:37">
      <c r="AK10440" s="156"/>
    </row>
    <row r="10441" spans="37:37">
      <c r="AK10441" s="156"/>
    </row>
    <row r="10442" spans="37:37">
      <c r="AK10442" s="156"/>
    </row>
    <row r="10443" spans="37:37">
      <c r="AK10443" s="156"/>
    </row>
    <row r="10444" spans="37:37">
      <c r="AK10444" s="156"/>
    </row>
    <row r="10445" spans="37:37">
      <c r="AK10445" s="156"/>
    </row>
    <row r="10446" spans="37:37">
      <c r="AK10446" s="156"/>
    </row>
    <row r="10447" spans="37:37">
      <c r="AK10447" s="156"/>
    </row>
    <row r="10448" spans="37:37">
      <c r="AK10448" s="156"/>
    </row>
    <row r="10449" spans="37:37">
      <c r="AK10449" s="156"/>
    </row>
    <row r="10450" spans="37:37">
      <c r="AK10450" s="156"/>
    </row>
    <row r="10451" spans="37:37">
      <c r="AK10451" s="156"/>
    </row>
    <row r="10452" spans="37:37">
      <c r="AK10452" s="156"/>
    </row>
    <row r="10453" spans="37:37">
      <c r="AK10453" s="156"/>
    </row>
    <row r="10454" spans="37:37">
      <c r="AK10454" s="156"/>
    </row>
    <row r="10455" spans="37:37">
      <c r="AK10455" s="156"/>
    </row>
    <row r="10456" spans="37:37">
      <c r="AK10456" s="156"/>
    </row>
    <row r="10457" spans="37:37">
      <c r="AK10457" s="156"/>
    </row>
    <row r="10458" spans="37:37">
      <c r="AK10458" s="156"/>
    </row>
    <row r="10459" spans="37:37">
      <c r="AK10459" s="156"/>
    </row>
    <row r="10460" spans="37:37">
      <c r="AK10460" s="156"/>
    </row>
    <row r="10461" spans="37:37">
      <c r="AK10461" s="156"/>
    </row>
    <row r="10462" spans="37:37">
      <c r="AK10462" s="156"/>
    </row>
    <row r="10463" spans="37:37">
      <c r="AK10463" s="156"/>
    </row>
    <row r="10464" spans="37:37">
      <c r="AK10464" s="156"/>
    </row>
    <row r="10465" spans="37:37">
      <c r="AK10465" s="156"/>
    </row>
    <row r="10466" spans="37:37">
      <c r="AK10466" s="156"/>
    </row>
    <row r="10467" spans="37:37">
      <c r="AK10467" s="156"/>
    </row>
    <row r="10468" spans="37:37">
      <c r="AK10468" s="156"/>
    </row>
    <row r="10469" spans="37:37">
      <c r="AK10469" s="156"/>
    </row>
    <row r="10470" spans="37:37">
      <c r="AK10470" s="156"/>
    </row>
    <row r="10471" spans="37:37">
      <c r="AK10471" s="156"/>
    </row>
    <row r="10472" spans="37:37">
      <c r="AK10472" s="156"/>
    </row>
    <row r="10473" spans="37:37">
      <c r="AK10473" s="156"/>
    </row>
    <row r="10474" spans="37:37">
      <c r="AK10474" s="156"/>
    </row>
    <row r="10475" spans="37:37">
      <c r="AK10475" s="156"/>
    </row>
    <row r="10476" spans="37:37">
      <c r="AK10476" s="156"/>
    </row>
    <row r="10477" spans="37:37">
      <c r="AK10477" s="156"/>
    </row>
    <row r="10478" spans="37:37">
      <c r="AK10478" s="156"/>
    </row>
    <row r="10479" spans="37:37">
      <c r="AK10479" s="156"/>
    </row>
    <row r="10480" spans="37:37">
      <c r="AK10480" s="156"/>
    </row>
    <row r="10481" spans="37:37">
      <c r="AK10481" s="156"/>
    </row>
    <row r="10482" spans="37:37">
      <c r="AK10482" s="156"/>
    </row>
    <row r="10483" spans="37:37">
      <c r="AK10483" s="156"/>
    </row>
    <row r="10484" spans="37:37">
      <c r="AK10484" s="156"/>
    </row>
    <row r="10485" spans="37:37">
      <c r="AK10485" s="156"/>
    </row>
    <row r="10486" spans="37:37">
      <c r="AK10486" s="156"/>
    </row>
    <row r="10487" spans="37:37">
      <c r="AK10487" s="156"/>
    </row>
    <row r="10488" spans="37:37">
      <c r="AK10488" s="156"/>
    </row>
    <row r="10489" spans="37:37">
      <c r="AK10489" s="156"/>
    </row>
    <row r="10490" spans="37:37">
      <c r="AK10490" s="156"/>
    </row>
    <row r="10491" spans="37:37">
      <c r="AK10491" s="156"/>
    </row>
    <row r="10492" spans="37:37">
      <c r="AK10492" s="156"/>
    </row>
    <row r="10493" spans="37:37">
      <c r="AK10493" s="156"/>
    </row>
    <row r="10494" spans="37:37">
      <c r="AK10494" s="156"/>
    </row>
    <row r="10495" spans="37:37">
      <c r="AK10495" s="156"/>
    </row>
    <row r="10496" spans="37:37">
      <c r="AK10496" s="156"/>
    </row>
    <row r="10497" spans="37:37">
      <c r="AK10497" s="156"/>
    </row>
    <row r="10498" spans="37:37">
      <c r="AK10498" s="156"/>
    </row>
    <row r="10499" spans="37:37">
      <c r="AK10499" s="156"/>
    </row>
    <row r="10500" spans="37:37">
      <c r="AK10500" s="156"/>
    </row>
    <row r="10501" spans="37:37">
      <c r="AK10501" s="156"/>
    </row>
    <row r="10502" spans="37:37">
      <c r="AK10502" s="156"/>
    </row>
    <row r="10503" spans="37:37">
      <c r="AK10503" s="156"/>
    </row>
    <row r="10504" spans="37:37">
      <c r="AK10504" s="156"/>
    </row>
    <row r="10505" spans="37:37">
      <c r="AK10505" s="156"/>
    </row>
    <row r="10506" spans="37:37">
      <c r="AK10506" s="156"/>
    </row>
    <row r="10507" spans="37:37">
      <c r="AK10507" s="156"/>
    </row>
    <row r="10508" spans="37:37">
      <c r="AK10508" s="156"/>
    </row>
    <row r="10509" spans="37:37">
      <c r="AK10509" s="156"/>
    </row>
    <row r="10510" spans="37:37">
      <c r="AK10510" s="156"/>
    </row>
    <row r="10511" spans="37:37">
      <c r="AK10511" s="156"/>
    </row>
    <row r="10512" spans="37:37">
      <c r="AK10512" s="156"/>
    </row>
    <row r="10513" spans="37:37">
      <c r="AK10513" s="156"/>
    </row>
    <row r="10514" spans="37:37">
      <c r="AK10514" s="156"/>
    </row>
    <row r="10515" spans="37:37">
      <c r="AK10515" s="156"/>
    </row>
    <row r="10516" spans="37:37">
      <c r="AK10516" s="156"/>
    </row>
    <row r="10517" spans="37:37">
      <c r="AK10517" s="156"/>
    </row>
    <row r="10518" spans="37:37">
      <c r="AK10518" s="156"/>
    </row>
    <row r="10519" spans="37:37">
      <c r="AK10519" s="156"/>
    </row>
    <row r="10520" spans="37:37">
      <c r="AK10520" s="156"/>
    </row>
    <row r="10521" spans="37:37">
      <c r="AK10521" s="156"/>
    </row>
    <row r="10522" spans="37:37">
      <c r="AK10522" s="156"/>
    </row>
    <row r="10523" spans="37:37">
      <c r="AK10523" s="156"/>
    </row>
    <row r="10524" spans="37:37">
      <c r="AK10524" s="156"/>
    </row>
    <row r="10525" spans="37:37">
      <c r="AK10525" s="156"/>
    </row>
    <row r="10526" spans="37:37">
      <c r="AK10526" s="156"/>
    </row>
    <row r="10527" spans="37:37">
      <c r="AK10527" s="156"/>
    </row>
    <row r="10528" spans="37:37">
      <c r="AK10528" s="156"/>
    </row>
    <row r="10529" spans="37:37">
      <c r="AK10529" s="156"/>
    </row>
    <row r="10530" spans="37:37">
      <c r="AK10530" s="156"/>
    </row>
    <row r="10531" spans="37:37">
      <c r="AK10531" s="156"/>
    </row>
    <row r="10532" spans="37:37">
      <c r="AK10532" s="156"/>
    </row>
    <row r="10533" spans="37:37">
      <c r="AK10533" s="156"/>
    </row>
    <row r="10534" spans="37:37">
      <c r="AK10534" s="156"/>
    </row>
    <row r="10535" spans="37:37">
      <c r="AK10535" s="156"/>
    </row>
    <row r="10536" spans="37:37">
      <c r="AK10536" s="156"/>
    </row>
    <row r="10537" spans="37:37">
      <c r="AK10537" s="156"/>
    </row>
    <row r="10538" spans="37:37">
      <c r="AK10538" s="156"/>
    </row>
    <row r="10539" spans="37:37">
      <c r="AK10539" s="156"/>
    </row>
    <row r="10540" spans="37:37">
      <c r="AK10540" s="156"/>
    </row>
    <row r="10541" spans="37:37">
      <c r="AK10541" s="156"/>
    </row>
    <row r="10542" spans="37:37">
      <c r="AK10542" s="156"/>
    </row>
    <row r="10543" spans="37:37">
      <c r="AK10543" s="156"/>
    </row>
    <row r="10544" spans="37:37">
      <c r="AK10544" s="156"/>
    </row>
    <row r="10545" spans="37:37">
      <c r="AK10545" s="156"/>
    </row>
    <row r="10546" spans="37:37">
      <c r="AK10546" s="156"/>
    </row>
    <row r="10547" spans="37:37">
      <c r="AK10547" s="156"/>
    </row>
    <row r="10548" spans="37:37">
      <c r="AK10548" s="156"/>
    </row>
    <row r="10549" spans="37:37">
      <c r="AK10549" s="156"/>
    </row>
    <row r="10550" spans="37:37">
      <c r="AK10550" s="156"/>
    </row>
    <row r="10551" spans="37:37">
      <c r="AK10551" s="156"/>
    </row>
    <row r="10552" spans="37:37">
      <c r="AK10552" s="156"/>
    </row>
    <row r="10553" spans="37:37">
      <c r="AK10553" s="156"/>
    </row>
    <row r="10554" spans="37:37">
      <c r="AK10554" s="156"/>
    </row>
    <row r="10555" spans="37:37">
      <c r="AK10555" s="156"/>
    </row>
    <row r="10556" spans="37:37">
      <c r="AK10556" s="156"/>
    </row>
    <row r="10557" spans="37:37">
      <c r="AK10557" s="156"/>
    </row>
    <row r="10558" spans="37:37">
      <c r="AK10558" s="156"/>
    </row>
    <row r="10559" spans="37:37">
      <c r="AK10559" s="156"/>
    </row>
    <row r="10560" spans="37:37">
      <c r="AK10560" s="156"/>
    </row>
    <row r="10561" spans="37:37">
      <c r="AK10561" s="156"/>
    </row>
    <row r="10562" spans="37:37">
      <c r="AK10562" s="156"/>
    </row>
    <row r="10563" spans="37:37">
      <c r="AK10563" s="156"/>
    </row>
    <row r="10564" spans="37:37">
      <c r="AK10564" s="156"/>
    </row>
    <row r="10565" spans="37:37">
      <c r="AK10565" s="156"/>
    </row>
    <row r="10566" spans="37:37">
      <c r="AK10566" s="156"/>
    </row>
    <row r="10567" spans="37:37">
      <c r="AK10567" s="156"/>
    </row>
    <row r="10568" spans="37:37">
      <c r="AK10568" s="156"/>
    </row>
    <row r="10569" spans="37:37">
      <c r="AK10569" s="156"/>
    </row>
    <row r="10570" spans="37:37">
      <c r="AK10570" s="156"/>
    </row>
    <row r="10571" spans="37:37">
      <c r="AK10571" s="156"/>
    </row>
    <row r="10572" spans="37:37">
      <c r="AK10572" s="156"/>
    </row>
    <row r="10573" spans="37:37">
      <c r="AK10573" s="156"/>
    </row>
    <row r="10574" spans="37:37">
      <c r="AK10574" s="156"/>
    </row>
    <row r="10575" spans="37:37">
      <c r="AK10575" s="156"/>
    </row>
    <row r="10576" spans="37:37">
      <c r="AK10576" s="156"/>
    </row>
    <row r="10577" spans="37:37">
      <c r="AK10577" s="156"/>
    </row>
    <row r="10578" spans="37:37">
      <c r="AK10578" s="156"/>
    </row>
    <row r="10579" spans="37:37">
      <c r="AK10579" s="156"/>
    </row>
    <row r="10580" spans="37:37">
      <c r="AK10580" s="156"/>
    </row>
    <row r="10581" spans="37:37">
      <c r="AK10581" s="156"/>
    </row>
    <row r="10582" spans="37:37">
      <c r="AK10582" s="156"/>
    </row>
    <row r="10583" spans="37:37">
      <c r="AK10583" s="156"/>
    </row>
    <row r="10584" spans="37:37">
      <c r="AK10584" s="156"/>
    </row>
    <row r="10585" spans="37:37">
      <c r="AK10585" s="156"/>
    </row>
    <row r="10586" spans="37:37">
      <c r="AK10586" s="156"/>
    </row>
    <row r="10587" spans="37:37">
      <c r="AK10587" s="156"/>
    </row>
    <row r="10588" spans="37:37">
      <c r="AK10588" s="156"/>
    </row>
    <row r="10589" spans="37:37">
      <c r="AK10589" s="156"/>
    </row>
    <row r="10590" spans="37:37">
      <c r="AK10590" s="156"/>
    </row>
    <row r="10591" spans="37:37">
      <c r="AK10591" s="156"/>
    </row>
    <row r="10592" spans="37:37">
      <c r="AK10592" s="156"/>
    </row>
    <row r="10593" spans="37:37">
      <c r="AK10593" s="156"/>
    </row>
    <row r="10594" spans="37:37">
      <c r="AK10594" s="156"/>
    </row>
    <row r="10595" spans="37:37">
      <c r="AK10595" s="156"/>
    </row>
    <row r="10596" spans="37:37">
      <c r="AK10596" s="156"/>
    </row>
    <row r="10597" spans="37:37">
      <c r="AK10597" s="156"/>
    </row>
    <row r="10598" spans="37:37">
      <c r="AK10598" s="156"/>
    </row>
    <row r="10599" spans="37:37">
      <c r="AK10599" s="156"/>
    </row>
    <row r="10600" spans="37:37">
      <c r="AK10600" s="156"/>
    </row>
    <row r="10601" spans="37:37">
      <c r="AK10601" s="156"/>
    </row>
    <row r="10602" spans="37:37">
      <c r="AK10602" s="156"/>
    </row>
    <row r="10603" spans="37:37">
      <c r="AK10603" s="156"/>
    </row>
    <row r="10604" spans="37:37">
      <c r="AK10604" s="156"/>
    </row>
    <row r="10605" spans="37:37">
      <c r="AK10605" s="156"/>
    </row>
    <row r="10606" spans="37:37">
      <c r="AK10606" s="156"/>
    </row>
    <row r="10607" spans="37:37">
      <c r="AK10607" s="156"/>
    </row>
    <row r="10608" spans="37:37">
      <c r="AK10608" s="156"/>
    </row>
    <row r="10609" spans="37:37">
      <c r="AK10609" s="156"/>
    </row>
    <row r="10610" spans="37:37">
      <c r="AK10610" s="156"/>
    </row>
    <row r="10611" spans="37:37">
      <c r="AK10611" s="156"/>
    </row>
    <row r="10612" spans="37:37">
      <c r="AK10612" s="156"/>
    </row>
    <row r="10613" spans="37:37">
      <c r="AK10613" s="156"/>
    </row>
    <row r="10614" spans="37:37">
      <c r="AK10614" s="156"/>
    </row>
    <row r="10615" spans="37:37">
      <c r="AK10615" s="156"/>
    </row>
    <row r="10616" spans="37:37">
      <c r="AK10616" s="156"/>
    </row>
    <row r="10617" spans="37:37">
      <c r="AK10617" s="156"/>
    </row>
    <row r="10618" spans="37:37">
      <c r="AK10618" s="156"/>
    </row>
    <row r="10619" spans="37:37">
      <c r="AK10619" s="156"/>
    </row>
    <row r="10620" spans="37:37">
      <c r="AK10620" s="156"/>
    </row>
    <row r="10621" spans="37:37">
      <c r="AK10621" s="156"/>
    </row>
    <row r="10622" spans="37:37">
      <c r="AK10622" s="156"/>
    </row>
    <row r="10623" spans="37:37">
      <c r="AK10623" s="156"/>
    </row>
    <row r="10624" spans="37:37">
      <c r="AK10624" s="156"/>
    </row>
    <row r="10625" spans="37:37">
      <c r="AK10625" s="156"/>
    </row>
    <row r="10626" spans="37:37">
      <c r="AK10626" s="156"/>
    </row>
    <row r="10627" spans="37:37">
      <c r="AK10627" s="156"/>
    </row>
    <row r="10628" spans="37:37">
      <c r="AK10628" s="156"/>
    </row>
    <row r="10629" spans="37:37">
      <c r="AK10629" s="156"/>
    </row>
    <row r="10630" spans="37:37">
      <c r="AK10630" s="156"/>
    </row>
    <row r="10631" spans="37:37">
      <c r="AK10631" s="156"/>
    </row>
    <row r="10632" spans="37:37">
      <c r="AK10632" s="156"/>
    </row>
    <row r="10633" spans="37:37">
      <c r="AK10633" s="156"/>
    </row>
    <row r="10634" spans="37:37">
      <c r="AK10634" s="156"/>
    </row>
    <row r="10635" spans="37:37">
      <c r="AK10635" s="156"/>
    </row>
    <row r="10636" spans="37:37">
      <c r="AK10636" s="156"/>
    </row>
    <row r="10637" spans="37:37">
      <c r="AK10637" s="156"/>
    </row>
    <row r="10638" spans="37:37">
      <c r="AK10638" s="156"/>
    </row>
    <row r="10639" spans="37:37">
      <c r="AK10639" s="156"/>
    </row>
    <row r="10640" spans="37:37">
      <c r="AK10640" s="156"/>
    </row>
    <row r="10641" spans="37:37">
      <c r="AK10641" s="156"/>
    </row>
    <row r="10642" spans="37:37">
      <c r="AK10642" s="156"/>
    </row>
    <row r="10643" spans="37:37">
      <c r="AK10643" s="156"/>
    </row>
    <row r="10644" spans="37:37">
      <c r="AK10644" s="156"/>
    </row>
    <row r="10645" spans="37:37">
      <c r="AK10645" s="156"/>
    </row>
    <row r="10646" spans="37:37">
      <c r="AK10646" s="156"/>
    </row>
    <row r="10647" spans="37:37">
      <c r="AK10647" s="156"/>
    </row>
    <row r="10648" spans="37:37">
      <c r="AK10648" s="156"/>
    </row>
    <row r="10649" spans="37:37">
      <c r="AK10649" s="156"/>
    </row>
    <row r="10650" spans="37:37">
      <c r="AK10650" s="156"/>
    </row>
    <row r="10651" spans="37:37">
      <c r="AK10651" s="156"/>
    </row>
    <row r="10652" spans="37:37">
      <c r="AK10652" s="156"/>
    </row>
    <row r="10653" spans="37:37">
      <c r="AK10653" s="156"/>
    </row>
    <row r="10654" spans="37:37">
      <c r="AK10654" s="156"/>
    </row>
    <row r="10655" spans="37:37">
      <c r="AK10655" s="156"/>
    </row>
    <row r="10656" spans="37:37">
      <c r="AK10656" s="156"/>
    </row>
    <row r="10657" spans="37:37">
      <c r="AK10657" s="156"/>
    </row>
    <row r="10658" spans="37:37">
      <c r="AK10658" s="156"/>
    </row>
    <row r="10659" spans="37:37">
      <c r="AK10659" s="156"/>
    </row>
    <row r="10660" spans="37:37">
      <c r="AK10660" s="156"/>
    </row>
    <row r="10661" spans="37:37">
      <c r="AK10661" s="156"/>
    </row>
    <row r="10662" spans="37:37">
      <c r="AK10662" s="156"/>
    </row>
    <row r="10663" spans="37:37">
      <c r="AK10663" s="156"/>
    </row>
    <row r="10664" spans="37:37">
      <c r="AK10664" s="156"/>
    </row>
    <row r="10665" spans="37:37">
      <c r="AK10665" s="156"/>
    </row>
    <row r="10666" spans="37:37">
      <c r="AK10666" s="156"/>
    </row>
    <row r="10667" spans="37:37">
      <c r="AK10667" s="156"/>
    </row>
    <row r="10668" spans="37:37">
      <c r="AK10668" s="156"/>
    </row>
    <row r="10669" spans="37:37">
      <c r="AK10669" s="156"/>
    </row>
    <row r="10670" spans="37:37">
      <c r="AK10670" s="156"/>
    </row>
    <row r="10671" spans="37:37">
      <c r="AK10671" s="156"/>
    </row>
    <row r="10672" spans="37:37">
      <c r="AK10672" s="156"/>
    </row>
    <row r="10673" spans="37:37">
      <c r="AK10673" s="156"/>
    </row>
    <row r="10674" spans="37:37">
      <c r="AK10674" s="156"/>
    </row>
    <row r="10675" spans="37:37">
      <c r="AK10675" s="156"/>
    </row>
    <row r="10676" spans="37:37">
      <c r="AK10676" s="156"/>
    </row>
    <row r="10677" spans="37:37">
      <c r="AK10677" s="156"/>
    </row>
    <row r="10678" spans="37:37">
      <c r="AK10678" s="156"/>
    </row>
    <row r="10679" spans="37:37">
      <c r="AK10679" s="156"/>
    </row>
    <row r="10680" spans="37:37">
      <c r="AK10680" s="156"/>
    </row>
    <row r="10681" spans="37:37">
      <c r="AK10681" s="156"/>
    </row>
    <row r="10682" spans="37:37">
      <c r="AK10682" s="156"/>
    </row>
    <row r="10683" spans="37:37">
      <c r="AK10683" s="156"/>
    </row>
    <row r="10684" spans="37:37">
      <c r="AK10684" s="156"/>
    </row>
    <row r="10685" spans="37:37">
      <c r="AK10685" s="156"/>
    </row>
    <row r="10686" spans="37:37">
      <c r="AK10686" s="156"/>
    </row>
    <row r="10687" spans="37:37">
      <c r="AK10687" s="156"/>
    </row>
    <row r="10688" spans="37:37">
      <c r="AK10688" s="156"/>
    </row>
    <row r="10689" spans="37:37">
      <c r="AK10689" s="156"/>
    </row>
    <row r="10690" spans="37:37">
      <c r="AK10690" s="156"/>
    </row>
    <row r="10691" spans="37:37">
      <c r="AK10691" s="156"/>
    </row>
    <row r="10692" spans="37:37">
      <c r="AK10692" s="156"/>
    </row>
    <row r="10693" spans="37:37">
      <c r="AK10693" s="156"/>
    </row>
    <row r="10694" spans="37:37">
      <c r="AK10694" s="156"/>
    </row>
    <row r="10695" spans="37:37">
      <c r="AK10695" s="156"/>
    </row>
    <row r="10696" spans="37:37">
      <c r="AK10696" s="156"/>
    </row>
    <row r="10697" spans="37:37">
      <c r="AK10697" s="156"/>
    </row>
    <row r="10698" spans="37:37">
      <c r="AK10698" s="156"/>
    </row>
    <row r="10699" spans="37:37">
      <c r="AK10699" s="156"/>
    </row>
    <row r="10700" spans="37:37">
      <c r="AK10700" s="156"/>
    </row>
    <row r="10701" spans="37:37">
      <c r="AK10701" s="156"/>
    </row>
    <row r="10702" spans="37:37">
      <c r="AK10702" s="156"/>
    </row>
    <row r="10703" spans="37:37">
      <c r="AK10703" s="156"/>
    </row>
    <row r="10704" spans="37:37">
      <c r="AK10704" s="156"/>
    </row>
    <row r="10705" spans="37:37">
      <c r="AK10705" s="156"/>
    </row>
    <row r="10706" spans="37:37">
      <c r="AK10706" s="156"/>
    </row>
    <row r="10707" spans="37:37">
      <c r="AK10707" s="156"/>
    </row>
    <row r="10708" spans="37:37">
      <c r="AK10708" s="156"/>
    </row>
    <row r="10709" spans="37:37">
      <c r="AK10709" s="156"/>
    </row>
    <row r="10710" spans="37:37">
      <c r="AK10710" s="156"/>
    </row>
    <row r="10711" spans="37:37">
      <c r="AK10711" s="156"/>
    </row>
    <row r="10712" spans="37:37">
      <c r="AK10712" s="156"/>
    </row>
    <row r="10713" spans="37:37">
      <c r="AK10713" s="156"/>
    </row>
    <row r="10714" spans="37:37">
      <c r="AK10714" s="156"/>
    </row>
    <row r="10715" spans="37:37">
      <c r="AK10715" s="156"/>
    </row>
    <row r="10716" spans="37:37">
      <c r="AK10716" s="156"/>
    </row>
    <row r="10717" spans="37:37">
      <c r="AK10717" s="156"/>
    </row>
    <row r="10718" spans="37:37">
      <c r="AK10718" s="156"/>
    </row>
    <row r="10719" spans="37:37">
      <c r="AK10719" s="156"/>
    </row>
    <row r="10720" spans="37:37">
      <c r="AK10720" s="156"/>
    </row>
    <row r="10721" spans="37:37">
      <c r="AK10721" s="156"/>
    </row>
    <row r="10722" spans="37:37">
      <c r="AK10722" s="156"/>
    </row>
    <row r="10723" spans="37:37">
      <c r="AK10723" s="156"/>
    </row>
    <row r="10724" spans="37:37">
      <c r="AK10724" s="156"/>
    </row>
    <row r="10725" spans="37:37">
      <c r="AK10725" s="156"/>
    </row>
    <row r="10726" spans="37:37">
      <c r="AK10726" s="156"/>
    </row>
    <row r="10727" spans="37:37">
      <c r="AK10727" s="156"/>
    </row>
    <row r="10728" spans="37:37">
      <c r="AK10728" s="156"/>
    </row>
    <row r="10729" spans="37:37">
      <c r="AK10729" s="156"/>
    </row>
    <row r="10730" spans="37:37">
      <c r="AK10730" s="156"/>
    </row>
    <row r="10731" spans="37:37">
      <c r="AK10731" s="156"/>
    </row>
    <row r="10732" spans="37:37">
      <c r="AK10732" s="156"/>
    </row>
    <row r="10733" spans="37:37">
      <c r="AK10733" s="156"/>
    </row>
    <row r="10734" spans="37:37">
      <c r="AK10734" s="156"/>
    </row>
    <row r="10735" spans="37:37">
      <c r="AK10735" s="156"/>
    </row>
    <row r="10736" spans="37:37">
      <c r="AK10736" s="156"/>
    </row>
    <row r="10737" spans="37:37">
      <c r="AK10737" s="156"/>
    </row>
    <row r="10738" spans="37:37">
      <c r="AK10738" s="156"/>
    </row>
    <row r="10739" spans="37:37">
      <c r="AK10739" s="156"/>
    </row>
    <row r="10740" spans="37:37">
      <c r="AK10740" s="156"/>
    </row>
    <row r="10741" spans="37:37">
      <c r="AK10741" s="156"/>
    </row>
    <row r="10742" spans="37:37">
      <c r="AK10742" s="156"/>
    </row>
    <row r="10743" spans="37:37">
      <c r="AK10743" s="156"/>
    </row>
    <row r="10744" spans="37:37">
      <c r="AK10744" s="156"/>
    </row>
    <row r="10745" spans="37:37">
      <c r="AK10745" s="156"/>
    </row>
    <row r="10746" spans="37:37">
      <c r="AK10746" s="156"/>
    </row>
    <row r="10747" spans="37:37">
      <c r="AK10747" s="156"/>
    </row>
    <row r="10748" spans="37:37">
      <c r="AK10748" s="156"/>
    </row>
    <row r="10749" spans="37:37">
      <c r="AK10749" s="156"/>
    </row>
    <row r="10750" spans="37:37">
      <c r="AK10750" s="156"/>
    </row>
    <row r="10751" spans="37:37">
      <c r="AK10751" s="156"/>
    </row>
    <row r="10752" spans="37:37">
      <c r="AK10752" s="156"/>
    </row>
    <row r="10753" spans="37:37">
      <c r="AK10753" s="156"/>
    </row>
    <row r="10754" spans="37:37">
      <c r="AK10754" s="156"/>
    </row>
    <row r="10755" spans="37:37">
      <c r="AK10755" s="156"/>
    </row>
    <row r="10756" spans="37:37">
      <c r="AK10756" s="156"/>
    </row>
    <row r="10757" spans="37:37">
      <c r="AK10757" s="156"/>
    </row>
    <row r="10758" spans="37:37">
      <c r="AK10758" s="156"/>
    </row>
    <row r="10759" spans="37:37">
      <c r="AK10759" s="156"/>
    </row>
    <row r="10760" spans="37:37">
      <c r="AK10760" s="156"/>
    </row>
    <row r="10761" spans="37:37">
      <c r="AK10761" s="156"/>
    </row>
    <row r="10762" spans="37:37">
      <c r="AK10762" s="156"/>
    </row>
    <row r="10763" spans="37:37">
      <c r="AK10763" s="156"/>
    </row>
    <row r="10764" spans="37:37">
      <c r="AK10764" s="156"/>
    </row>
    <row r="10765" spans="37:37">
      <c r="AK10765" s="156"/>
    </row>
    <row r="10766" spans="37:37">
      <c r="AK10766" s="156"/>
    </row>
    <row r="10767" spans="37:37">
      <c r="AK10767" s="156"/>
    </row>
    <row r="10768" spans="37:37">
      <c r="AK10768" s="156"/>
    </row>
    <row r="10769" spans="37:37">
      <c r="AK10769" s="156"/>
    </row>
    <row r="10770" spans="37:37">
      <c r="AK10770" s="156"/>
    </row>
    <row r="10771" spans="37:37">
      <c r="AK10771" s="156"/>
    </row>
    <row r="10772" spans="37:37">
      <c r="AK10772" s="156"/>
    </row>
    <row r="10773" spans="37:37">
      <c r="AK10773" s="156"/>
    </row>
    <row r="10774" spans="37:37">
      <c r="AK10774" s="156"/>
    </row>
    <row r="10775" spans="37:37">
      <c r="AK10775" s="156"/>
    </row>
    <row r="10776" spans="37:37">
      <c r="AK10776" s="156"/>
    </row>
    <row r="10777" spans="37:37">
      <c r="AK10777" s="156"/>
    </row>
    <row r="10778" spans="37:37">
      <c r="AK10778" s="156"/>
    </row>
    <row r="10779" spans="37:37">
      <c r="AK10779" s="156"/>
    </row>
    <row r="10780" spans="37:37">
      <c r="AK10780" s="156"/>
    </row>
    <row r="10781" spans="37:37">
      <c r="AK10781" s="156"/>
    </row>
    <row r="10782" spans="37:37">
      <c r="AK10782" s="156"/>
    </row>
    <row r="10783" spans="37:37">
      <c r="AK10783" s="156"/>
    </row>
    <row r="10784" spans="37:37">
      <c r="AK10784" s="156"/>
    </row>
    <row r="10785" spans="37:37">
      <c r="AK10785" s="156"/>
    </row>
    <row r="10786" spans="37:37">
      <c r="AK10786" s="156"/>
    </row>
    <row r="10787" spans="37:37">
      <c r="AK10787" s="156"/>
    </row>
    <row r="10788" spans="37:37">
      <c r="AK10788" s="156"/>
    </row>
    <row r="10789" spans="37:37">
      <c r="AK10789" s="156"/>
    </row>
    <row r="10790" spans="37:37">
      <c r="AK10790" s="156"/>
    </row>
    <row r="10791" spans="37:37">
      <c r="AK10791" s="156"/>
    </row>
    <row r="10792" spans="37:37">
      <c r="AK10792" s="156"/>
    </row>
    <row r="10793" spans="37:37">
      <c r="AK10793" s="156"/>
    </row>
    <row r="10794" spans="37:37">
      <c r="AK10794" s="156"/>
    </row>
    <row r="10795" spans="37:37">
      <c r="AK10795" s="156"/>
    </row>
    <row r="10796" spans="37:37">
      <c r="AK10796" s="156"/>
    </row>
    <row r="10797" spans="37:37">
      <c r="AK10797" s="156"/>
    </row>
    <row r="10798" spans="37:37">
      <c r="AK10798" s="156"/>
    </row>
    <row r="10799" spans="37:37">
      <c r="AK10799" s="156"/>
    </row>
    <row r="10800" spans="37:37">
      <c r="AK10800" s="156"/>
    </row>
    <row r="10801" spans="37:37">
      <c r="AK10801" s="156"/>
    </row>
    <row r="10802" spans="37:37">
      <c r="AK10802" s="156"/>
    </row>
    <row r="10803" spans="37:37">
      <c r="AK10803" s="156"/>
    </row>
    <row r="10804" spans="37:37">
      <c r="AK10804" s="156"/>
    </row>
    <row r="10805" spans="37:37">
      <c r="AK10805" s="156"/>
    </row>
    <row r="10806" spans="37:37">
      <c r="AK10806" s="156"/>
    </row>
    <row r="10807" spans="37:37">
      <c r="AK10807" s="156"/>
    </row>
    <row r="10808" spans="37:37">
      <c r="AK10808" s="156"/>
    </row>
    <row r="10809" spans="37:37">
      <c r="AK10809" s="156"/>
    </row>
    <row r="10810" spans="37:37">
      <c r="AK10810" s="156"/>
    </row>
    <row r="10811" spans="37:37">
      <c r="AK10811" s="156"/>
    </row>
    <row r="10812" spans="37:37">
      <c r="AK10812" s="156"/>
    </row>
    <row r="10813" spans="37:37">
      <c r="AK10813" s="156"/>
    </row>
    <row r="10814" spans="37:37">
      <c r="AK10814" s="156"/>
    </row>
    <row r="10815" spans="37:37">
      <c r="AK10815" s="156"/>
    </row>
    <row r="10816" spans="37:37">
      <c r="AK10816" s="156"/>
    </row>
    <row r="10817" spans="37:37">
      <c r="AK10817" s="156"/>
    </row>
    <row r="10818" spans="37:37">
      <c r="AK10818" s="156"/>
    </row>
    <row r="10819" spans="37:37">
      <c r="AK10819" s="156"/>
    </row>
    <row r="10820" spans="37:37">
      <c r="AK10820" s="156"/>
    </row>
    <row r="10821" spans="37:37">
      <c r="AK10821" s="156"/>
    </row>
    <row r="10822" spans="37:37">
      <c r="AK10822" s="156"/>
    </row>
    <row r="10823" spans="37:37">
      <c r="AK10823" s="156"/>
    </row>
    <row r="10824" spans="37:37">
      <c r="AK10824" s="156"/>
    </row>
    <row r="10825" spans="37:37">
      <c r="AK10825" s="156"/>
    </row>
    <row r="10826" spans="37:37">
      <c r="AK10826" s="156"/>
    </row>
    <row r="10827" spans="37:37">
      <c r="AK10827" s="156"/>
    </row>
    <row r="10828" spans="37:37">
      <c r="AK10828" s="156"/>
    </row>
    <row r="10829" spans="37:37">
      <c r="AK10829" s="156"/>
    </row>
    <row r="10830" spans="37:37">
      <c r="AK10830" s="156"/>
    </row>
    <row r="10831" spans="37:37">
      <c r="AK10831" s="156"/>
    </row>
    <row r="10832" spans="37:37">
      <c r="AK10832" s="156"/>
    </row>
    <row r="10833" spans="37:37">
      <c r="AK10833" s="156"/>
    </row>
    <row r="10834" spans="37:37">
      <c r="AK10834" s="156"/>
    </row>
    <row r="10835" spans="37:37">
      <c r="AK10835" s="156"/>
    </row>
    <row r="10836" spans="37:37">
      <c r="AK10836" s="156"/>
    </row>
    <row r="10837" spans="37:37">
      <c r="AK10837" s="156"/>
    </row>
    <row r="10838" spans="37:37">
      <c r="AK10838" s="156"/>
    </row>
    <row r="10839" spans="37:37">
      <c r="AK10839" s="156"/>
    </row>
    <row r="10840" spans="37:37">
      <c r="AK10840" s="156"/>
    </row>
    <row r="10841" spans="37:37">
      <c r="AK10841" s="156"/>
    </row>
    <row r="10842" spans="37:37">
      <c r="AK10842" s="156"/>
    </row>
    <row r="10843" spans="37:37">
      <c r="AK10843" s="156"/>
    </row>
    <row r="10844" spans="37:37">
      <c r="AK10844" s="156"/>
    </row>
    <row r="10845" spans="37:37">
      <c r="AK10845" s="156"/>
    </row>
    <row r="10846" spans="37:37">
      <c r="AK10846" s="156"/>
    </row>
    <row r="10847" spans="37:37">
      <c r="AK10847" s="156"/>
    </row>
    <row r="10848" spans="37:37">
      <c r="AK10848" s="156"/>
    </row>
    <row r="10849" spans="37:37">
      <c r="AK10849" s="156"/>
    </row>
    <row r="10850" spans="37:37">
      <c r="AK10850" s="156"/>
    </row>
    <row r="10851" spans="37:37">
      <c r="AK10851" s="156"/>
    </row>
    <row r="10852" spans="37:37">
      <c r="AK10852" s="156"/>
    </row>
    <row r="10853" spans="37:37">
      <c r="AK10853" s="156"/>
    </row>
    <row r="10854" spans="37:37">
      <c r="AK10854" s="156"/>
    </row>
    <row r="10855" spans="37:37">
      <c r="AK10855" s="156"/>
    </row>
    <row r="10856" spans="37:37">
      <c r="AK10856" s="156"/>
    </row>
    <row r="10857" spans="37:37">
      <c r="AK10857" s="156"/>
    </row>
    <row r="10858" spans="37:37">
      <c r="AK10858" s="156"/>
    </row>
    <row r="10859" spans="37:37">
      <c r="AK10859" s="156"/>
    </row>
    <row r="10860" spans="37:37">
      <c r="AK10860" s="156"/>
    </row>
    <row r="10861" spans="37:37">
      <c r="AK10861" s="156"/>
    </row>
    <row r="10862" spans="37:37">
      <c r="AK10862" s="156"/>
    </row>
    <row r="10863" spans="37:37">
      <c r="AK10863" s="156"/>
    </row>
    <row r="10864" spans="37:37">
      <c r="AK10864" s="156"/>
    </row>
    <row r="10865" spans="37:37">
      <c r="AK10865" s="156"/>
    </row>
    <row r="10866" spans="37:37">
      <c r="AK10866" s="156"/>
    </row>
    <row r="10867" spans="37:37">
      <c r="AK10867" s="156"/>
    </row>
    <row r="10868" spans="37:37">
      <c r="AK10868" s="156"/>
    </row>
    <row r="10869" spans="37:37">
      <c r="AK10869" s="156"/>
    </row>
    <row r="10870" spans="37:37">
      <c r="AK10870" s="156"/>
    </row>
    <row r="10871" spans="37:37">
      <c r="AK10871" s="156"/>
    </row>
    <row r="10872" spans="37:37">
      <c r="AK10872" s="156"/>
    </row>
    <row r="10873" spans="37:37">
      <c r="AK10873" s="156"/>
    </row>
    <row r="10874" spans="37:37">
      <c r="AK10874" s="156"/>
    </row>
    <row r="10875" spans="37:37">
      <c r="AK10875" s="156"/>
    </row>
    <row r="10876" spans="37:37">
      <c r="AK10876" s="156"/>
    </row>
    <row r="10877" spans="37:37">
      <c r="AK10877" s="156"/>
    </row>
    <row r="10878" spans="37:37">
      <c r="AK10878" s="156"/>
    </row>
    <row r="10879" spans="37:37">
      <c r="AK10879" s="156"/>
    </row>
    <row r="10880" spans="37:37">
      <c r="AK10880" s="156"/>
    </row>
    <row r="10881" spans="37:37">
      <c r="AK10881" s="156"/>
    </row>
    <row r="10882" spans="37:37">
      <c r="AK10882" s="156"/>
    </row>
    <row r="10883" spans="37:37">
      <c r="AK10883" s="156"/>
    </row>
    <row r="10884" spans="37:37">
      <c r="AK10884" s="156"/>
    </row>
    <row r="10885" spans="37:37">
      <c r="AK10885" s="156"/>
    </row>
    <row r="10886" spans="37:37">
      <c r="AK10886" s="156"/>
    </row>
    <row r="10887" spans="37:37">
      <c r="AK10887" s="156"/>
    </row>
    <row r="10888" spans="37:37">
      <c r="AK10888" s="156"/>
    </row>
    <row r="10889" spans="37:37">
      <c r="AK10889" s="156"/>
    </row>
    <row r="10890" spans="37:37">
      <c r="AK10890" s="156"/>
    </row>
    <row r="10891" spans="37:37">
      <c r="AK10891" s="156"/>
    </row>
    <row r="10892" spans="37:37">
      <c r="AK10892" s="156"/>
    </row>
    <row r="10893" spans="37:37">
      <c r="AK10893" s="156"/>
    </row>
    <row r="10894" spans="37:37">
      <c r="AK10894" s="156"/>
    </row>
    <row r="10895" spans="37:37">
      <c r="AK10895" s="156"/>
    </row>
    <row r="10896" spans="37:37">
      <c r="AK10896" s="156"/>
    </row>
    <row r="10897" spans="37:37">
      <c r="AK10897" s="156"/>
    </row>
    <row r="10898" spans="37:37">
      <c r="AK10898" s="156"/>
    </row>
    <row r="10899" spans="37:37">
      <c r="AK10899" s="156"/>
    </row>
    <row r="10900" spans="37:37">
      <c r="AK10900" s="156"/>
    </row>
    <row r="10901" spans="37:37">
      <c r="AK10901" s="156"/>
    </row>
    <row r="10902" spans="37:37">
      <c r="AK10902" s="156"/>
    </row>
    <row r="10903" spans="37:37">
      <c r="AK10903" s="156"/>
    </row>
    <row r="10904" spans="37:37">
      <c r="AK10904" s="156"/>
    </row>
    <row r="10905" spans="37:37">
      <c r="AK10905" s="156"/>
    </row>
    <row r="10906" spans="37:37">
      <c r="AK10906" s="156"/>
    </row>
    <row r="10907" spans="37:37">
      <c r="AK10907" s="156"/>
    </row>
    <row r="10908" spans="37:37">
      <c r="AK10908" s="156"/>
    </row>
    <row r="10909" spans="37:37">
      <c r="AK10909" s="156"/>
    </row>
    <row r="10910" spans="37:37">
      <c r="AK10910" s="156"/>
    </row>
    <row r="10911" spans="37:37">
      <c r="AK10911" s="156"/>
    </row>
    <row r="10912" spans="37:37">
      <c r="AK10912" s="156"/>
    </row>
    <row r="10913" spans="37:37">
      <c r="AK10913" s="156"/>
    </row>
    <row r="10914" spans="37:37">
      <c r="AK10914" s="156"/>
    </row>
    <row r="10915" spans="37:37">
      <c r="AK10915" s="156"/>
    </row>
    <row r="10916" spans="37:37">
      <c r="AK10916" s="156"/>
    </row>
    <row r="10917" spans="37:37">
      <c r="AK10917" s="156"/>
    </row>
    <row r="10918" spans="37:37">
      <c r="AK10918" s="156"/>
    </row>
    <row r="10919" spans="37:37">
      <c r="AK10919" s="156"/>
    </row>
    <row r="10920" spans="37:37">
      <c r="AK10920" s="156"/>
    </row>
    <row r="10921" spans="37:37">
      <c r="AK10921" s="156"/>
    </row>
    <row r="10922" spans="37:37">
      <c r="AK10922" s="156"/>
    </row>
    <row r="10923" spans="37:37">
      <c r="AK10923" s="156"/>
    </row>
    <row r="10924" spans="37:37">
      <c r="AK10924" s="156"/>
    </row>
    <row r="10925" spans="37:37">
      <c r="AK10925" s="156"/>
    </row>
    <row r="10926" spans="37:37">
      <c r="AK10926" s="156"/>
    </row>
    <row r="10927" spans="37:37">
      <c r="AK10927" s="156"/>
    </row>
    <row r="10928" spans="37:37">
      <c r="AK10928" s="156"/>
    </row>
    <row r="10929" spans="37:37">
      <c r="AK10929" s="156"/>
    </row>
    <row r="10930" spans="37:37">
      <c r="AK10930" s="156"/>
    </row>
    <row r="10931" spans="37:37">
      <c r="AK10931" s="156"/>
    </row>
    <row r="10932" spans="37:37">
      <c r="AK10932" s="156"/>
    </row>
    <row r="10933" spans="37:37">
      <c r="AK10933" s="156"/>
    </row>
    <row r="10934" spans="37:37">
      <c r="AK10934" s="156"/>
    </row>
    <row r="10935" spans="37:37">
      <c r="AK10935" s="156"/>
    </row>
    <row r="10936" spans="37:37">
      <c r="AK10936" s="156"/>
    </row>
    <row r="10937" spans="37:37">
      <c r="AK10937" s="156"/>
    </row>
    <row r="10938" spans="37:37">
      <c r="AK10938" s="156"/>
    </row>
    <row r="10939" spans="37:37">
      <c r="AK10939" s="156"/>
    </row>
    <row r="10940" spans="37:37">
      <c r="AK10940" s="156"/>
    </row>
    <row r="10941" spans="37:37">
      <c r="AK10941" s="156"/>
    </row>
    <row r="10942" spans="37:37">
      <c r="AK10942" s="156"/>
    </row>
    <row r="10943" spans="37:37">
      <c r="AK10943" s="156"/>
    </row>
    <row r="10944" spans="37:37">
      <c r="AK10944" s="156"/>
    </row>
    <row r="10945" spans="37:37">
      <c r="AK10945" s="156"/>
    </row>
    <row r="10946" spans="37:37">
      <c r="AK10946" s="156"/>
    </row>
    <row r="10947" spans="37:37">
      <c r="AK10947" s="156"/>
    </row>
    <row r="10948" spans="37:37">
      <c r="AK10948" s="156"/>
    </row>
    <row r="10949" spans="37:37">
      <c r="AK10949" s="156"/>
    </row>
    <row r="10950" spans="37:37">
      <c r="AK10950" s="156"/>
    </row>
    <row r="10951" spans="37:37">
      <c r="AK10951" s="156"/>
    </row>
    <row r="10952" spans="37:37">
      <c r="AK10952" s="156"/>
    </row>
    <row r="10953" spans="37:37">
      <c r="AK10953" s="156"/>
    </row>
    <row r="10954" spans="37:37">
      <c r="AK10954" s="156"/>
    </row>
    <row r="10955" spans="37:37">
      <c r="AK10955" s="156"/>
    </row>
    <row r="10956" spans="37:37">
      <c r="AK10956" s="156"/>
    </row>
    <row r="10957" spans="37:37">
      <c r="AK10957" s="156"/>
    </row>
    <row r="10958" spans="37:37">
      <c r="AK10958" s="156"/>
    </row>
    <row r="10959" spans="37:37">
      <c r="AK10959" s="156"/>
    </row>
    <row r="10960" spans="37:37">
      <c r="AK10960" s="156"/>
    </row>
    <row r="10961" spans="37:37">
      <c r="AK10961" s="156"/>
    </row>
    <row r="10962" spans="37:37">
      <c r="AK10962" s="156"/>
    </row>
    <row r="10963" spans="37:37">
      <c r="AK10963" s="156"/>
    </row>
    <row r="10964" spans="37:37">
      <c r="AK10964" s="156"/>
    </row>
    <row r="10965" spans="37:37">
      <c r="AK10965" s="156"/>
    </row>
    <row r="10966" spans="37:37">
      <c r="AK10966" s="156"/>
    </row>
    <row r="10967" spans="37:37">
      <c r="AK10967" s="156"/>
    </row>
    <row r="10968" spans="37:37">
      <c r="AK10968" s="156"/>
    </row>
    <row r="10969" spans="37:37">
      <c r="AK10969" s="156"/>
    </row>
    <row r="10970" spans="37:37">
      <c r="AK10970" s="156"/>
    </row>
    <row r="10971" spans="37:37">
      <c r="AK10971" s="156"/>
    </row>
    <row r="10972" spans="37:37">
      <c r="AK10972" s="156"/>
    </row>
    <row r="10973" spans="37:37">
      <c r="AK10973" s="156"/>
    </row>
    <row r="10974" spans="37:37">
      <c r="AK10974" s="156"/>
    </row>
    <row r="10975" spans="37:37">
      <c r="AK10975" s="156"/>
    </row>
    <row r="10976" spans="37:37">
      <c r="AK10976" s="156"/>
    </row>
    <row r="10977" spans="37:37">
      <c r="AK10977" s="156"/>
    </row>
    <row r="10978" spans="37:37">
      <c r="AK10978" s="156"/>
    </row>
    <row r="10979" spans="37:37">
      <c r="AK10979" s="156"/>
    </row>
    <row r="10980" spans="37:37">
      <c r="AK10980" s="156"/>
    </row>
    <row r="10981" spans="37:37">
      <c r="AK10981" s="156"/>
    </row>
    <row r="10982" spans="37:37">
      <c r="AK10982" s="156"/>
    </row>
    <row r="10983" spans="37:37">
      <c r="AK10983" s="156"/>
    </row>
    <row r="10984" spans="37:37">
      <c r="AK10984" s="156"/>
    </row>
    <row r="10985" spans="37:37">
      <c r="AK10985" s="156"/>
    </row>
    <row r="10986" spans="37:37">
      <c r="AK10986" s="156"/>
    </row>
    <row r="10987" spans="37:37">
      <c r="AK10987" s="156"/>
    </row>
    <row r="10988" spans="37:37">
      <c r="AK10988" s="156"/>
    </row>
    <row r="10989" spans="37:37">
      <c r="AK10989" s="156"/>
    </row>
    <row r="10990" spans="37:37">
      <c r="AK10990" s="156"/>
    </row>
    <row r="10991" spans="37:37">
      <c r="AK10991" s="156"/>
    </row>
    <row r="10992" spans="37:37">
      <c r="AK10992" s="156"/>
    </row>
    <row r="10993" spans="37:37">
      <c r="AK10993" s="156"/>
    </row>
    <row r="10994" spans="37:37">
      <c r="AK10994" s="156"/>
    </row>
    <row r="10995" spans="37:37">
      <c r="AK10995" s="156"/>
    </row>
    <row r="10996" spans="37:37">
      <c r="AK10996" s="156"/>
    </row>
    <row r="10997" spans="37:37">
      <c r="AK10997" s="156"/>
    </row>
    <row r="10998" spans="37:37">
      <c r="AK10998" s="156"/>
    </row>
    <row r="10999" spans="37:37">
      <c r="AK10999" s="156"/>
    </row>
    <row r="11000" spans="37:37">
      <c r="AK11000" s="156"/>
    </row>
    <row r="11001" spans="37:37">
      <c r="AK11001" s="156"/>
    </row>
    <row r="11002" spans="37:37">
      <c r="AK11002" s="156"/>
    </row>
    <row r="11003" spans="37:37">
      <c r="AK11003" s="156"/>
    </row>
    <row r="11004" spans="37:37">
      <c r="AK11004" s="156"/>
    </row>
    <row r="11005" spans="37:37">
      <c r="AK11005" s="156"/>
    </row>
    <row r="11006" spans="37:37">
      <c r="AK11006" s="156"/>
    </row>
    <row r="11007" spans="37:37">
      <c r="AK11007" s="156"/>
    </row>
    <row r="11008" spans="37:37">
      <c r="AK11008" s="156"/>
    </row>
    <row r="11009" spans="37:37">
      <c r="AK11009" s="156"/>
    </row>
    <row r="11010" spans="37:37">
      <c r="AK11010" s="156"/>
    </row>
    <row r="11011" spans="37:37">
      <c r="AK11011" s="156"/>
    </row>
    <row r="11012" spans="37:37">
      <c r="AK11012" s="156"/>
    </row>
    <row r="11013" spans="37:37">
      <c r="AK11013" s="156"/>
    </row>
    <row r="11014" spans="37:37">
      <c r="AK11014" s="156"/>
    </row>
    <row r="11015" spans="37:37">
      <c r="AK11015" s="156"/>
    </row>
    <row r="11016" spans="37:37">
      <c r="AK11016" s="156"/>
    </row>
    <row r="11017" spans="37:37">
      <c r="AK11017" s="156"/>
    </row>
    <row r="11018" spans="37:37">
      <c r="AK11018" s="156"/>
    </row>
    <row r="11019" spans="37:37">
      <c r="AK11019" s="156"/>
    </row>
    <row r="11020" spans="37:37">
      <c r="AK11020" s="156"/>
    </row>
    <row r="11021" spans="37:37">
      <c r="AK11021" s="156"/>
    </row>
    <row r="11022" spans="37:37">
      <c r="AK11022" s="156"/>
    </row>
    <row r="11023" spans="37:37">
      <c r="AK11023" s="156"/>
    </row>
    <row r="11024" spans="37:37">
      <c r="AK11024" s="156"/>
    </row>
    <row r="11025" spans="37:37">
      <c r="AK11025" s="156"/>
    </row>
    <row r="11026" spans="37:37">
      <c r="AK11026" s="156"/>
    </row>
    <row r="11027" spans="37:37">
      <c r="AK11027" s="156"/>
    </row>
    <row r="11028" spans="37:37">
      <c r="AK11028" s="156"/>
    </row>
    <row r="11029" spans="37:37">
      <c r="AK11029" s="156"/>
    </row>
    <row r="11030" spans="37:37">
      <c r="AK11030" s="156"/>
    </row>
    <row r="11031" spans="37:37">
      <c r="AK11031" s="156"/>
    </row>
    <row r="11032" spans="37:37">
      <c r="AK11032" s="156"/>
    </row>
    <row r="11033" spans="37:37">
      <c r="AK11033" s="156"/>
    </row>
    <row r="11034" spans="37:37">
      <c r="AK11034" s="156"/>
    </row>
    <row r="11035" spans="37:37">
      <c r="AK11035" s="156"/>
    </row>
    <row r="11036" spans="37:37">
      <c r="AK11036" s="156"/>
    </row>
    <row r="11037" spans="37:37">
      <c r="AK11037" s="156"/>
    </row>
    <row r="11038" spans="37:37">
      <c r="AK11038" s="156"/>
    </row>
    <row r="11039" spans="37:37">
      <c r="AK11039" s="156"/>
    </row>
    <row r="11040" spans="37:37">
      <c r="AK11040" s="156"/>
    </row>
    <row r="11041" spans="37:37">
      <c r="AK11041" s="156"/>
    </row>
    <row r="11042" spans="37:37">
      <c r="AK11042" s="156"/>
    </row>
    <row r="11043" spans="37:37">
      <c r="AK11043" s="156"/>
    </row>
    <row r="11044" spans="37:37">
      <c r="AK11044" s="156"/>
    </row>
    <row r="11045" spans="37:37">
      <c r="AK11045" s="156"/>
    </row>
    <row r="11046" spans="37:37">
      <c r="AK11046" s="156"/>
    </row>
    <row r="11047" spans="37:37">
      <c r="AK11047" s="156"/>
    </row>
    <row r="11048" spans="37:37">
      <c r="AK11048" s="156"/>
    </row>
    <row r="11049" spans="37:37">
      <c r="AK11049" s="156"/>
    </row>
    <row r="11050" spans="37:37">
      <c r="AK11050" s="156"/>
    </row>
    <row r="11051" spans="37:37">
      <c r="AK11051" s="156"/>
    </row>
    <row r="11052" spans="37:37">
      <c r="AK11052" s="156"/>
    </row>
    <row r="11053" spans="37:37">
      <c r="AK11053" s="156"/>
    </row>
    <row r="11054" spans="37:37">
      <c r="AK11054" s="156"/>
    </row>
    <row r="11055" spans="37:37">
      <c r="AK11055" s="156"/>
    </row>
    <row r="11056" spans="37:37">
      <c r="AK11056" s="156"/>
    </row>
    <row r="11057" spans="37:37">
      <c r="AK11057" s="156"/>
    </row>
    <row r="11058" spans="37:37">
      <c r="AK11058" s="156"/>
    </row>
    <row r="11059" spans="37:37">
      <c r="AK11059" s="156"/>
    </row>
    <row r="11060" spans="37:37">
      <c r="AK11060" s="156"/>
    </row>
    <row r="11061" spans="37:37">
      <c r="AK11061" s="156"/>
    </row>
    <row r="11062" spans="37:37">
      <c r="AK11062" s="156"/>
    </row>
    <row r="11063" spans="37:37">
      <c r="AK11063" s="156"/>
    </row>
    <row r="11064" spans="37:37">
      <c r="AK11064" s="156"/>
    </row>
    <row r="11065" spans="37:37">
      <c r="AK11065" s="156"/>
    </row>
    <row r="11066" spans="37:37">
      <c r="AK11066" s="156"/>
    </row>
    <row r="11067" spans="37:37">
      <c r="AK11067" s="156"/>
    </row>
    <row r="11068" spans="37:37">
      <c r="AK11068" s="156"/>
    </row>
    <row r="11069" spans="37:37">
      <c r="AK11069" s="156"/>
    </row>
    <row r="11070" spans="37:37">
      <c r="AK11070" s="156"/>
    </row>
    <row r="11071" spans="37:37">
      <c r="AK11071" s="156"/>
    </row>
    <row r="11072" spans="37:37">
      <c r="AK11072" s="156"/>
    </row>
    <row r="11073" spans="37:37">
      <c r="AK11073" s="156"/>
    </row>
    <row r="11074" spans="37:37">
      <c r="AK11074" s="156"/>
    </row>
    <row r="11075" spans="37:37">
      <c r="AK11075" s="156"/>
    </row>
    <row r="11076" spans="37:37">
      <c r="AK11076" s="156"/>
    </row>
    <row r="11077" spans="37:37">
      <c r="AK11077" s="156"/>
    </row>
    <row r="11078" spans="37:37">
      <c r="AK11078" s="156"/>
    </row>
    <row r="11079" spans="37:37">
      <c r="AK11079" s="156"/>
    </row>
    <row r="11080" spans="37:37">
      <c r="AK11080" s="156"/>
    </row>
    <row r="11081" spans="37:37">
      <c r="AK11081" s="156"/>
    </row>
    <row r="11082" spans="37:37">
      <c r="AK11082" s="156"/>
    </row>
    <row r="11083" spans="37:37">
      <c r="AK11083" s="156"/>
    </row>
    <row r="11084" spans="37:37">
      <c r="AK11084" s="156"/>
    </row>
    <row r="11085" spans="37:37">
      <c r="AK11085" s="156"/>
    </row>
    <row r="11086" spans="37:37">
      <c r="AK11086" s="156"/>
    </row>
    <row r="11087" spans="37:37">
      <c r="AK11087" s="156"/>
    </row>
    <row r="11088" spans="37:37">
      <c r="AK11088" s="156"/>
    </row>
    <row r="11089" spans="37:37">
      <c r="AK11089" s="156"/>
    </row>
    <row r="11090" spans="37:37">
      <c r="AK11090" s="156"/>
    </row>
    <row r="11091" spans="37:37">
      <c r="AK11091" s="156"/>
    </row>
    <row r="11092" spans="37:37">
      <c r="AK11092" s="156"/>
    </row>
    <row r="11093" spans="37:37">
      <c r="AK11093" s="156"/>
    </row>
    <row r="11094" spans="37:37">
      <c r="AK11094" s="156"/>
    </row>
    <row r="11095" spans="37:37">
      <c r="AK11095" s="156"/>
    </row>
    <row r="11096" spans="37:37">
      <c r="AK11096" s="156"/>
    </row>
    <row r="11097" spans="37:37">
      <c r="AK11097" s="156"/>
    </row>
    <row r="11098" spans="37:37">
      <c r="AK11098" s="156"/>
    </row>
    <row r="11099" spans="37:37">
      <c r="AK11099" s="156"/>
    </row>
    <row r="11100" spans="37:37">
      <c r="AK11100" s="156"/>
    </row>
    <row r="11101" spans="37:37">
      <c r="AK11101" s="156"/>
    </row>
    <row r="11102" spans="37:37">
      <c r="AK11102" s="156"/>
    </row>
    <row r="11103" spans="37:37">
      <c r="AK11103" s="156"/>
    </row>
    <row r="11104" spans="37:37">
      <c r="AK11104" s="156"/>
    </row>
    <row r="11105" spans="37:37">
      <c r="AK11105" s="156"/>
    </row>
    <row r="11106" spans="37:37">
      <c r="AK11106" s="156"/>
    </row>
    <row r="11107" spans="37:37">
      <c r="AK11107" s="156"/>
    </row>
    <row r="11108" spans="37:37">
      <c r="AK11108" s="156"/>
    </row>
    <row r="11109" spans="37:37">
      <c r="AK11109" s="156"/>
    </row>
    <row r="11110" spans="37:37">
      <c r="AK11110" s="156"/>
    </row>
    <row r="11111" spans="37:37">
      <c r="AK11111" s="156"/>
    </row>
    <row r="11112" spans="37:37">
      <c r="AK11112" s="156"/>
    </row>
    <row r="11113" spans="37:37">
      <c r="AK11113" s="156"/>
    </row>
    <row r="11114" spans="37:37">
      <c r="AK11114" s="156"/>
    </row>
    <row r="11115" spans="37:37">
      <c r="AK11115" s="156"/>
    </row>
    <row r="11116" spans="37:37">
      <c r="AK11116" s="156"/>
    </row>
    <row r="11117" spans="37:37">
      <c r="AK11117" s="156"/>
    </row>
    <row r="11118" spans="37:37">
      <c r="AK11118" s="156"/>
    </row>
    <row r="11119" spans="37:37">
      <c r="AK11119" s="156"/>
    </row>
    <row r="11120" spans="37:37">
      <c r="AK11120" s="156"/>
    </row>
    <row r="11121" spans="37:37">
      <c r="AK11121" s="156"/>
    </row>
    <row r="11122" spans="37:37">
      <c r="AK11122" s="156"/>
    </row>
    <row r="11123" spans="37:37">
      <c r="AK11123" s="156"/>
    </row>
    <row r="11124" spans="37:37">
      <c r="AK11124" s="156"/>
    </row>
    <row r="11125" spans="37:37">
      <c r="AK11125" s="156"/>
    </row>
    <row r="11126" spans="37:37">
      <c r="AK11126" s="156"/>
    </row>
    <row r="11127" spans="37:37">
      <c r="AK11127" s="156"/>
    </row>
    <row r="11128" spans="37:37">
      <c r="AK11128" s="156"/>
    </row>
    <row r="11129" spans="37:37">
      <c r="AK11129" s="156"/>
    </row>
    <row r="11130" spans="37:37">
      <c r="AK11130" s="156"/>
    </row>
    <row r="11131" spans="37:37">
      <c r="AK11131" s="156"/>
    </row>
    <row r="11132" spans="37:37">
      <c r="AK11132" s="156"/>
    </row>
    <row r="11133" spans="37:37">
      <c r="AK11133" s="156"/>
    </row>
    <row r="11134" spans="37:37">
      <c r="AK11134" s="156"/>
    </row>
    <row r="11135" spans="37:37">
      <c r="AK11135" s="156"/>
    </row>
    <row r="11136" spans="37:37">
      <c r="AK11136" s="156"/>
    </row>
    <row r="11137" spans="37:37">
      <c r="AK11137" s="156"/>
    </row>
    <row r="11138" spans="37:37">
      <c r="AK11138" s="156"/>
    </row>
    <row r="11139" spans="37:37">
      <c r="AK11139" s="156"/>
    </row>
    <row r="11140" spans="37:37">
      <c r="AK11140" s="156"/>
    </row>
    <row r="11141" spans="37:37">
      <c r="AK11141" s="156"/>
    </row>
    <row r="11142" spans="37:37">
      <c r="AK11142" s="156"/>
    </row>
    <row r="11143" spans="37:37">
      <c r="AK11143" s="156"/>
    </row>
    <row r="11144" spans="37:37">
      <c r="AK11144" s="156"/>
    </row>
    <row r="11145" spans="37:37">
      <c r="AK11145" s="156"/>
    </row>
    <row r="11146" spans="37:37">
      <c r="AK11146" s="156"/>
    </row>
    <row r="11147" spans="37:37">
      <c r="AK11147" s="156"/>
    </row>
    <row r="11148" spans="37:37">
      <c r="AK11148" s="156"/>
    </row>
    <row r="11149" spans="37:37">
      <c r="AK11149" s="156"/>
    </row>
    <row r="11150" spans="37:37">
      <c r="AK11150" s="156"/>
    </row>
    <row r="11151" spans="37:37">
      <c r="AK11151" s="156"/>
    </row>
    <row r="11152" spans="37:37">
      <c r="AK11152" s="156"/>
    </row>
    <row r="11153" spans="37:37">
      <c r="AK11153" s="156"/>
    </row>
    <row r="11154" spans="37:37">
      <c r="AK11154" s="156"/>
    </row>
    <row r="11155" spans="37:37">
      <c r="AK11155" s="156"/>
    </row>
    <row r="11156" spans="37:37">
      <c r="AK11156" s="156"/>
    </row>
    <row r="11157" spans="37:37">
      <c r="AK11157" s="156"/>
    </row>
    <row r="11158" spans="37:37">
      <c r="AK11158" s="156"/>
    </row>
    <row r="11159" spans="37:37">
      <c r="AK11159" s="156"/>
    </row>
    <row r="11160" spans="37:37">
      <c r="AK11160" s="156"/>
    </row>
    <row r="11161" spans="37:37">
      <c r="AK11161" s="156"/>
    </row>
    <row r="11162" spans="37:37">
      <c r="AK11162" s="156"/>
    </row>
    <row r="11163" spans="37:37">
      <c r="AK11163" s="156"/>
    </row>
    <row r="11164" spans="37:37">
      <c r="AK11164" s="156"/>
    </row>
    <row r="11165" spans="37:37">
      <c r="AK11165" s="156"/>
    </row>
    <row r="11166" spans="37:37">
      <c r="AK11166" s="156"/>
    </row>
    <row r="11167" spans="37:37">
      <c r="AK11167" s="156"/>
    </row>
    <row r="11168" spans="37:37">
      <c r="AK11168" s="156"/>
    </row>
    <row r="11169" spans="37:37">
      <c r="AK11169" s="156"/>
    </row>
    <row r="11170" spans="37:37">
      <c r="AK11170" s="156"/>
    </row>
    <row r="11171" spans="37:37">
      <c r="AK11171" s="156"/>
    </row>
    <row r="11172" spans="37:37">
      <c r="AK11172" s="156"/>
    </row>
    <row r="11173" spans="37:37">
      <c r="AK11173" s="156"/>
    </row>
    <row r="11174" spans="37:37">
      <c r="AK11174" s="156"/>
    </row>
    <row r="11175" spans="37:37">
      <c r="AK11175" s="156"/>
    </row>
    <row r="11176" spans="37:37">
      <c r="AK11176" s="156"/>
    </row>
    <row r="11177" spans="37:37">
      <c r="AK11177" s="156"/>
    </row>
    <row r="11178" spans="37:37">
      <c r="AK11178" s="156"/>
    </row>
    <row r="11179" spans="37:37">
      <c r="AK11179" s="156"/>
    </row>
    <row r="11180" spans="37:37">
      <c r="AK11180" s="156"/>
    </row>
    <row r="11181" spans="37:37">
      <c r="AK11181" s="156"/>
    </row>
    <row r="11182" spans="37:37">
      <c r="AK11182" s="156"/>
    </row>
    <row r="11183" spans="37:37">
      <c r="AK11183" s="156"/>
    </row>
    <row r="11184" spans="37:37">
      <c r="AK11184" s="156"/>
    </row>
    <row r="11185" spans="37:37">
      <c r="AK11185" s="156"/>
    </row>
    <row r="11186" spans="37:37">
      <c r="AK11186" s="156"/>
    </row>
    <row r="11187" spans="37:37">
      <c r="AK11187" s="156"/>
    </row>
    <row r="11188" spans="37:37">
      <c r="AK11188" s="156"/>
    </row>
    <row r="11189" spans="37:37">
      <c r="AK11189" s="156"/>
    </row>
    <row r="11190" spans="37:37">
      <c r="AK11190" s="156"/>
    </row>
    <row r="11191" spans="37:37">
      <c r="AK11191" s="156"/>
    </row>
    <row r="11192" spans="37:37">
      <c r="AK11192" s="156"/>
    </row>
    <row r="11193" spans="37:37">
      <c r="AK11193" s="156"/>
    </row>
    <row r="11194" spans="37:37">
      <c r="AK11194" s="156"/>
    </row>
    <row r="11195" spans="37:37">
      <c r="AK11195" s="156"/>
    </row>
    <row r="11196" spans="37:37">
      <c r="AK11196" s="156"/>
    </row>
    <row r="11197" spans="37:37">
      <c r="AK11197" s="156"/>
    </row>
    <row r="11198" spans="37:37">
      <c r="AK11198" s="156"/>
    </row>
    <row r="11199" spans="37:37">
      <c r="AK11199" s="156"/>
    </row>
    <row r="11200" spans="37:37">
      <c r="AK11200" s="156"/>
    </row>
    <row r="11201" spans="37:37">
      <c r="AK11201" s="156"/>
    </row>
    <row r="11202" spans="37:37">
      <c r="AK11202" s="156"/>
    </row>
    <row r="11203" spans="37:37">
      <c r="AK11203" s="156"/>
    </row>
    <row r="11204" spans="37:37">
      <c r="AK11204" s="156"/>
    </row>
    <row r="11205" spans="37:37">
      <c r="AK11205" s="156"/>
    </row>
    <row r="11206" spans="37:37">
      <c r="AK11206" s="156"/>
    </row>
    <row r="11207" spans="37:37">
      <c r="AK11207" s="156"/>
    </row>
    <row r="11208" spans="37:37">
      <c r="AK11208" s="156"/>
    </row>
    <row r="11209" spans="37:37">
      <c r="AK11209" s="156"/>
    </row>
    <row r="11210" spans="37:37">
      <c r="AK11210" s="156"/>
    </row>
    <row r="11211" spans="37:37">
      <c r="AK11211" s="156"/>
    </row>
    <row r="11212" spans="37:37">
      <c r="AK11212" s="156"/>
    </row>
    <row r="11213" spans="37:37">
      <c r="AK11213" s="156"/>
    </row>
    <row r="11214" spans="37:37">
      <c r="AK11214" s="156"/>
    </row>
    <row r="11215" spans="37:37">
      <c r="AK11215" s="156"/>
    </row>
    <row r="11216" spans="37:37">
      <c r="AK11216" s="156"/>
    </row>
    <row r="11217" spans="37:37">
      <c r="AK11217" s="156"/>
    </row>
    <row r="11218" spans="37:37">
      <c r="AK11218" s="156"/>
    </row>
    <row r="11219" spans="37:37">
      <c r="AK11219" s="156"/>
    </row>
    <row r="11220" spans="37:37">
      <c r="AK11220" s="156"/>
    </row>
    <row r="11221" spans="37:37">
      <c r="AK11221" s="156"/>
    </row>
    <row r="11222" spans="37:37">
      <c r="AK11222" s="156"/>
    </row>
    <row r="11223" spans="37:37">
      <c r="AK11223" s="156"/>
    </row>
    <row r="11224" spans="37:37">
      <c r="AK11224" s="156"/>
    </row>
    <row r="11225" spans="37:37">
      <c r="AK11225" s="156"/>
    </row>
    <row r="11226" spans="37:37">
      <c r="AK11226" s="156"/>
    </row>
    <row r="11227" spans="37:37">
      <c r="AK11227" s="156"/>
    </row>
    <row r="11228" spans="37:37">
      <c r="AK11228" s="156"/>
    </row>
    <row r="11229" spans="37:37">
      <c r="AK11229" s="156"/>
    </row>
    <row r="11230" spans="37:37">
      <c r="AK11230" s="156"/>
    </row>
    <row r="11231" spans="37:37">
      <c r="AK11231" s="156"/>
    </row>
    <row r="11232" spans="37:37">
      <c r="AK11232" s="156"/>
    </row>
    <row r="11233" spans="37:37">
      <c r="AK11233" s="156"/>
    </row>
    <row r="11234" spans="37:37">
      <c r="AK11234" s="156"/>
    </row>
    <row r="11235" spans="37:37">
      <c r="AK11235" s="156"/>
    </row>
    <row r="11236" spans="37:37">
      <c r="AK11236" s="156"/>
    </row>
    <row r="11237" spans="37:37">
      <c r="AK11237" s="156"/>
    </row>
    <row r="11238" spans="37:37">
      <c r="AK11238" s="156"/>
    </row>
    <row r="11239" spans="37:37">
      <c r="AK11239" s="156"/>
    </row>
    <row r="11240" spans="37:37">
      <c r="AK11240" s="156"/>
    </row>
    <row r="11241" spans="37:37">
      <c r="AK11241" s="156"/>
    </row>
    <row r="11242" spans="37:37">
      <c r="AK11242" s="156"/>
    </row>
    <row r="11243" spans="37:37">
      <c r="AK11243" s="156"/>
    </row>
    <row r="11244" spans="37:37">
      <c r="AK11244" s="156"/>
    </row>
    <row r="11245" spans="37:37">
      <c r="AK11245" s="156"/>
    </row>
    <row r="11246" spans="37:37">
      <c r="AK11246" s="156"/>
    </row>
    <row r="11247" spans="37:37">
      <c r="AK11247" s="156"/>
    </row>
    <row r="11248" spans="37:37">
      <c r="AK11248" s="156"/>
    </row>
    <row r="11249" spans="37:37">
      <c r="AK11249" s="156"/>
    </row>
    <row r="11250" spans="37:37">
      <c r="AK11250" s="156"/>
    </row>
    <row r="11251" spans="37:37">
      <c r="AK11251" s="156"/>
    </row>
    <row r="11252" spans="37:37">
      <c r="AK11252" s="156"/>
    </row>
    <row r="11253" spans="37:37">
      <c r="AK11253" s="156"/>
    </row>
    <row r="11254" spans="37:37">
      <c r="AK11254" s="156"/>
    </row>
    <row r="11255" spans="37:37">
      <c r="AK11255" s="156"/>
    </row>
    <row r="11256" spans="37:37">
      <c r="AK11256" s="156"/>
    </row>
    <row r="11257" spans="37:37">
      <c r="AK11257" s="156"/>
    </row>
    <row r="11258" spans="37:37">
      <c r="AK11258" s="156"/>
    </row>
    <row r="11259" spans="37:37">
      <c r="AK11259" s="156"/>
    </row>
    <row r="11260" spans="37:37">
      <c r="AK11260" s="156"/>
    </row>
    <row r="11261" spans="37:37">
      <c r="AK11261" s="156"/>
    </row>
    <row r="11262" spans="37:37">
      <c r="AK11262" s="156"/>
    </row>
    <row r="11263" spans="37:37">
      <c r="AK11263" s="156"/>
    </row>
    <row r="11264" spans="37:37">
      <c r="AK11264" s="156"/>
    </row>
    <row r="11265" spans="37:37">
      <c r="AK11265" s="156"/>
    </row>
    <row r="11266" spans="37:37">
      <c r="AK11266" s="156"/>
    </row>
    <row r="11267" spans="37:37">
      <c r="AK11267" s="156"/>
    </row>
    <row r="11268" spans="37:37">
      <c r="AK11268" s="156"/>
    </row>
    <row r="11269" spans="37:37">
      <c r="AK11269" s="156"/>
    </row>
    <row r="11270" spans="37:37">
      <c r="AK11270" s="156"/>
    </row>
    <row r="11271" spans="37:37">
      <c r="AK11271" s="156"/>
    </row>
    <row r="11272" spans="37:37">
      <c r="AK11272" s="156"/>
    </row>
    <row r="11273" spans="37:37">
      <c r="AK11273" s="156"/>
    </row>
    <row r="11274" spans="37:37">
      <c r="AK11274" s="156"/>
    </row>
    <row r="11275" spans="37:37">
      <c r="AK11275" s="156"/>
    </row>
    <row r="11276" spans="37:37">
      <c r="AK11276" s="156"/>
    </row>
    <row r="11277" spans="37:37">
      <c r="AK11277" s="156"/>
    </row>
    <row r="11278" spans="37:37">
      <c r="AK11278" s="156"/>
    </row>
    <row r="11279" spans="37:37">
      <c r="AK11279" s="156"/>
    </row>
    <row r="11280" spans="37:37">
      <c r="AK11280" s="156"/>
    </row>
    <row r="11281" spans="37:37">
      <c r="AK11281" s="156"/>
    </row>
    <row r="11282" spans="37:37">
      <c r="AK11282" s="156"/>
    </row>
    <row r="11283" spans="37:37">
      <c r="AK11283" s="156"/>
    </row>
    <row r="11284" spans="37:37">
      <c r="AK11284" s="156"/>
    </row>
    <row r="11285" spans="37:37">
      <c r="AK11285" s="156"/>
    </row>
    <row r="11286" spans="37:37">
      <c r="AK11286" s="156"/>
    </row>
    <row r="11287" spans="37:37">
      <c r="AK11287" s="156"/>
    </row>
    <row r="11288" spans="37:37">
      <c r="AK11288" s="156"/>
    </row>
    <row r="11289" spans="37:37">
      <c r="AK11289" s="156"/>
    </row>
    <row r="11290" spans="37:37">
      <c r="AK11290" s="156"/>
    </row>
    <row r="11291" spans="37:37">
      <c r="AK11291" s="156"/>
    </row>
    <row r="11292" spans="37:37">
      <c r="AK11292" s="156"/>
    </row>
    <row r="11293" spans="37:37">
      <c r="AK11293" s="156"/>
    </row>
    <row r="11294" spans="37:37">
      <c r="AK11294" s="156"/>
    </row>
    <row r="11295" spans="37:37">
      <c r="AK11295" s="156"/>
    </row>
    <row r="11296" spans="37:37">
      <c r="AK11296" s="156"/>
    </row>
    <row r="11297" spans="37:37">
      <c r="AK11297" s="156"/>
    </row>
    <row r="11298" spans="37:37">
      <c r="AK11298" s="156"/>
    </row>
    <row r="11299" spans="37:37">
      <c r="AK11299" s="156"/>
    </row>
    <row r="11300" spans="37:37">
      <c r="AK11300" s="156"/>
    </row>
    <row r="11301" spans="37:37">
      <c r="AK11301" s="156"/>
    </row>
    <row r="11302" spans="37:37">
      <c r="AK11302" s="156"/>
    </row>
    <row r="11303" spans="37:37">
      <c r="AK11303" s="156"/>
    </row>
    <row r="11304" spans="37:37">
      <c r="AK11304" s="156"/>
    </row>
    <row r="11305" spans="37:37">
      <c r="AK11305" s="156"/>
    </row>
    <row r="11306" spans="37:37">
      <c r="AK11306" s="156"/>
    </row>
    <row r="11307" spans="37:37">
      <c r="AK11307" s="156"/>
    </row>
    <row r="11308" spans="37:37">
      <c r="AK11308" s="156"/>
    </row>
    <row r="11309" spans="37:37">
      <c r="AK11309" s="156"/>
    </row>
    <row r="11310" spans="37:37">
      <c r="AK11310" s="156"/>
    </row>
    <row r="11311" spans="37:37">
      <c r="AK11311" s="156"/>
    </row>
    <row r="11312" spans="37:37">
      <c r="AK11312" s="156"/>
    </row>
    <row r="11313" spans="37:37">
      <c r="AK11313" s="156"/>
    </row>
    <row r="11314" spans="37:37">
      <c r="AK11314" s="156"/>
    </row>
    <row r="11315" spans="37:37">
      <c r="AK11315" s="156"/>
    </row>
    <row r="11316" spans="37:37">
      <c r="AK11316" s="156"/>
    </row>
    <row r="11317" spans="37:37">
      <c r="AK11317" s="156"/>
    </row>
    <row r="11318" spans="37:37">
      <c r="AK11318" s="156"/>
    </row>
    <row r="11319" spans="37:37">
      <c r="AK11319" s="156"/>
    </row>
    <row r="11320" spans="37:37">
      <c r="AK11320" s="156"/>
    </row>
    <row r="11321" spans="37:37">
      <c r="AK11321" s="156"/>
    </row>
    <row r="11322" spans="37:37">
      <c r="AK11322" s="156"/>
    </row>
    <row r="11323" spans="37:37">
      <c r="AK11323" s="156"/>
    </row>
    <row r="11324" spans="37:37">
      <c r="AK11324" s="156"/>
    </row>
    <row r="11325" spans="37:37">
      <c r="AK11325" s="156"/>
    </row>
    <row r="11326" spans="37:37">
      <c r="AK11326" s="156"/>
    </row>
    <row r="11327" spans="37:37">
      <c r="AK11327" s="156"/>
    </row>
    <row r="11328" spans="37:37">
      <c r="AK11328" s="156"/>
    </row>
    <row r="11329" spans="37:37">
      <c r="AK11329" s="156"/>
    </row>
    <row r="11330" spans="37:37">
      <c r="AK11330" s="156"/>
    </row>
    <row r="11331" spans="37:37">
      <c r="AK11331" s="156"/>
    </row>
    <row r="11332" spans="37:37">
      <c r="AK11332" s="156"/>
    </row>
    <row r="11333" spans="37:37">
      <c r="AK11333" s="156"/>
    </row>
    <row r="11334" spans="37:37">
      <c r="AK11334" s="156"/>
    </row>
    <row r="11335" spans="37:37">
      <c r="AK11335" s="156"/>
    </row>
    <row r="11336" spans="37:37">
      <c r="AK11336" s="156"/>
    </row>
    <row r="11337" spans="37:37">
      <c r="AK11337" s="156"/>
    </row>
    <row r="11338" spans="37:37">
      <c r="AK11338" s="156"/>
    </row>
    <row r="11339" spans="37:37">
      <c r="AK11339" s="156"/>
    </row>
    <row r="11340" spans="37:37">
      <c r="AK11340" s="156"/>
    </row>
    <row r="11341" spans="37:37">
      <c r="AK11341" s="156"/>
    </row>
    <row r="11342" spans="37:37">
      <c r="AK11342" s="156"/>
    </row>
    <row r="11343" spans="37:37">
      <c r="AK11343" s="156"/>
    </row>
    <row r="11344" spans="37:37">
      <c r="AK11344" s="156"/>
    </row>
    <row r="11345" spans="37:37">
      <c r="AK11345" s="156"/>
    </row>
    <row r="11346" spans="37:37">
      <c r="AK11346" s="156"/>
    </row>
    <row r="11347" spans="37:37">
      <c r="AK11347" s="156"/>
    </row>
    <row r="11348" spans="37:37">
      <c r="AK11348" s="156"/>
    </row>
    <row r="11349" spans="37:37">
      <c r="AK11349" s="156"/>
    </row>
    <row r="11350" spans="37:37">
      <c r="AK11350" s="156"/>
    </row>
    <row r="11351" spans="37:37">
      <c r="AK11351" s="156"/>
    </row>
    <row r="11352" spans="37:37">
      <c r="AK11352" s="156"/>
    </row>
    <row r="11353" spans="37:37">
      <c r="AK11353" s="156"/>
    </row>
    <row r="11354" spans="37:37">
      <c r="AK11354" s="156"/>
    </row>
    <row r="11355" spans="37:37">
      <c r="AK11355" s="156"/>
    </row>
    <row r="11356" spans="37:37">
      <c r="AK11356" s="156"/>
    </row>
    <row r="11357" spans="37:37">
      <c r="AK11357" s="156"/>
    </row>
    <row r="11358" spans="37:37">
      <c r="AK11358" s="156"/>
    </row>
    <row r="11359" spans="37:37">
      <c r="AK11359" s="156"/>
    </row>
    <row r="11360" spans="37:37">
      <c r="AK11360" s="156"/>
    </row>
    <row r="11361" spans="37:37">
      <c r="AK11361" s="156"/>
    </row>
    <row r="11362" spans="37:37">
      <c r="AK11362" s="156"/>
    </row>
    <row r="11363" spans="37:37">
      <c r="AK11363" s="156"/>
    </row>
    <row r="11364" spans="37:37">
      <c r="AK11364" s="156"/>
    </row>
    <row r="11365" spans="37:37">
      <c r="AK11365" s="156"/>
    </row>
    <row r="11366" spans="37:37">
      <c r="AK11366" s="156"/>
    </row>
    <row r="11367" spans="37:37">
      <c r="AK11367" s="156"/>
    </row>
    <row r="11368" spans="37:37">
      <c r="AK11368" s="156"/>
    </row>
    <row r="11369" spans="37:37">
      <c r="AK11369" s="156"/>
    </row>
    <row r="11370" spans="37:37">
      <c r="AK11370" s="156"/>
    </row>
    <row r="11371" spans="37:37">
      <c r="AK11371" s="156"/>
    </row>
    <row r="11372" spans="37:37">
      <c r="AK11372" s="156"/>
    </row>
    <row r="11373" spans="37:37">
      <c r="AK11373" s="156"/>
    </row>
    <row r="11374" spans="37:37">
      <c r="AK11374" s="156"/>
    </row>
    <row r="11375" spans="37:37">
      <c r="AK11375" s="156"/>
    </row>
    <row r="11376" spans="37:37">
      <c r="AK11376" s="156"/>
    </row>
    <row r="11377" spans="37:37">
      <c r="AK11377" s="156"/>
    </row>
    <row r="11378" spans="37:37">
      <c r="AK11378" s="156"/>
    </row>
    <row r="11379" spans="37:37">
      <c r="AK11379" s="156"/>
    </row>
    <row r="11380" spans="37:37">
      <c r="AK11380" s="156"/>
    </row>
    <row r="11381" spans="37:37">
      <c r="AK11381" s="156"/>
    </row>
    <row r="11382" spans="37:37">
      <c r="AK11382" s="156"/>
    </row>
    <row r="11383" spans="37:37">
      <c r="AK11383" s="156"/>
    </row>
    <row r="11384" spans="37:37">
      <c r="AK11384" s="156"/>
    </row>
    <row r="11385" spans="37:37">
      <c r="AK11385" s="156"/>
    </row>
    <row r="11386" spans="37:37">
      <c r="AK11386" s="156"/>
    </row>
    <row r="11387" spans="37:37">
      <c r="AK11387" s="156"/>
    </row>
    <row r="11388" spans="37:37">
      <c r="AK11388" s="156"/>
    </row>
    <row r="11389" spans="37:37">
      <c r="AK11389" s="156"/>
    </row>
    <row r="11390" spans="37:37">
      <c r="AK11390" s="156"/>
    </row>
    <row r="11391" spans="37:37">
      <c r="AK11391" s="156"/>
    </row>
    <row r="11392" spans="37:37">
      <c r="AK11392" s="156"/>
    </row>
    <row r="11393" spans="37:37">
      <c r="AK11393" s="156"/>
    </row>
    <row r="11394" spans="37:37">
      <c r="AK11394" s="156"/>
    </row>
    <row r="11395" spans="37:37">
      <c r="AK11395" s="156"/>
    </row>
    <row r="11396" spans="37:37">
      <c r="AK11396" s="156"/>
    </row>
    <row r="11397" spans="37:37">
      <c r="AK11397" s="156"/>
    </row>
    <row r="11398" spans="37:37">
      <c r="AK11398" s="156"/>
    </row>
    <row r="11399" spans="37:37">
      <c r="AK11399" s="156"/>
    </row>
    <row r="11400" spans="37:37">
      <c r="AK11400" s="156"/>
    </row>
    <row r="11401" spans="37:37">
      <c r="AK11401" s="156"/>
    </row>
    <row r="11402" spans="37:37">
      <c r="AK11402" s="156"/>
    </row>
    <row r="11403" spans="37:37">
      <c r="AK11403" s="156"/>
    </row>
    <row r="11404" spans="37:37">
      <c r="AK11404" s="156"/>
    </row>
    <row r="11405" spans="37:37">
      <c r="AK11405" s="156"/>
    </row>
    <row r="11406" spans="37:37">
      <c r="AK11406" s="156"/>
    </row>
    <row r="11407" spans="37:37">
      <c r="AK11407" s="156"/>
    </row>
    <row r="11408" spans="37:37">
      <c r="AK11408" s="156"/>
    </row>
    <row r="11409" spans="37:37">
      <c r="AK11409" s="156"/>
    </row>
    <row r="11410" spans="37:37">
      <c r="AK11410" s="156"/>
    </row>
    <row r="11411" spans="37:37">
      <c r="AK11411" s="156"/>
    </row>
    <row r="11412" spans="37:37">
      <c r="AK11412" s="156"/>
    </row>
    <row r="11413" spans="37:37">
      <c r="AK11413" s="156"/>
    </row>
    <row r="11414" spans="37:37">
      <c r="AK11414" s="156"/>
    </row>
    <row r="11415" spans="37:37">
      <c r="AK11415" s="156"/>
    </row>
    <row r="11416" spans="37:37">
      <c r="AK11416" s="156"/>
    </row>
    <row r="11417" spans="37:37">
      <c r="AK11417" s="156"/>
    </row>
    <row r="11418" spans="37:37">
      <c r="AK11418" s="156"/>
    </row>
    <row r="11419" spans="37:37">
      <c r="AK11419" s="156"/>
    </row>
    <row r="11420" spans="37:37">
      <c r="AK11420" s="156"/>
    </row>
    <row r="11421" spans="37:37">
      <c r="AK11421" s="156"/>
    </row>
    <row r="11422" spans="37:37">
      <c r="AK11422" s="156"/>
    </row>
    <row r="11423" spans="37:37">
      <c r="AK11423" s="156"/>
    </row>
    <row r="11424" spans="37:37">
      <c r="AK11424" s="156"/>
    </row>
    <row r="11425" spans="37:37">
      <c r="AK11425" s="156"/>
    </row>
    <row r="11426" spans="37:37">
      <c r="AK11426" s="156"/>
    </row>
    <row r="11427" spans="37:37">
      <c r="AK11427" s="156"/>
    </row>
    <row r="11428" spans="37:37">
      <c r="AK11428" s="156"/>
    </row>
    <row r="11429" spans="37:37">
      <c r="AK11429" s="156"/>
    </row>
    <row r="11430" spans="37:37">
      <c r="AK11430" s="156"/>
    </row>
    <row r="11431" spans="37:37">
      <c r="AK11431" s="156"/>
    </row>
    <row r="11432" spans="37:37">
      <c r="AK11432" s="156"/>
    </row>
    <row r="11433" spans="37:37">
      <c r="AK11433" s="156"/>
    </row>
    <row r="11434" spans="37:37">
      <c r="AK11434" s="156"/>
    </row>
    <row r="11435" spans="37:37">
      <c r="AK11435" s="156"/>
    </row>
    <row r="11436" spans="37:37">
      <c r="AK11436" s="156"/>
    </row>
    <row r="11437" spans="37:37">
      <c r="AK11437" s="156"/>
    </row>
    <row r="11438" spans="37:37">
      <c r="AK11438" s="156"/>
    </row>
    <row r="11439" spans="37:37">
      <c r="AK11439" s="156"/>
    </row>
    <row r="11440" spans="37:37">
      <c r="AK11440" s="156"/>
    </row>
    <row r="11441" spans="37:37">
      <c r="AK11441" s="156"/>
    </row>
    <row r="11442" spans="37:37">
      <c r="AK11442" s="156"/>
    </row>
    <row r="11443" spans="37:37">
      <c r="AK11443" s="156"/>
    </row>
    <row r="11444" spans="37:37">
      <c r="AK11444" s="156"/>
    </row>
    <row r="11445" spans="37:37">
      <c r="AK11445" s="156"/>
    </row>
    <row r="11446" spans="37:37">
      <c r="AK11446" s="156"/>
    </row>
    <row r="11447" spans="37:37">
      <c r="AK11447" s="156"/>
    </row>
    <row r="11448" spans="37:37">
      <c r="AK11448" s="156"/>
    </row>
    <row r="11449" spans="37:37">
      <c r="AK11449" s="156"/>
    </row>
    <row r="11450" spans="37:37">
      <c r="AK11450" s="156"/>
    </row>
    <row r="11451" spans="37:37">
      <c r="AK11451" s="156"/>
    </row>
    <row r="11452" spans="37:37">
      <c r="AK11452" s="156"/>
    </row>
    <row r="11453" spans="37:37">
      <c r="AK11453" s="156"/>
    </row>
    <row r="11454" spans="37:37">
      <c r="AK11454" s="156"/>
    </row>
    <row r="11455" spans="37:37">
      <c r="AK11455" s="156"/>
    </row>
    <row r="11456" spans="37:37">
      <c r="AK11456" s="156"/>
    </row>
    <row r="11457" spans="37:37">
      <c r="AK11457" s="156"/>
    </row>
    <row r="11458" spans="37:37">
      <c r="AK11458" s="156"/>
    </row>
    <row r="11459" spans="37:37">
      <c r="AK11459" s="156"/>
    </row>
    <row r="11460" spans="37:37">
      <c r="AK11460" s="156"/>
    </row>
    <row r="11461" spans="37:37">
      <c r="AK11461" s="156"/>
    </row>
    <row r="11462" spans="37:37">
      <c r="AK11462" s="156"/>
    </row>
    <row r="11463" spans="37:37">
      <c r="AK11463" s="156"/>
    </row>
    <row r="11464" spans="37:37">
      <c r="AK11464" s="156"/>
    </row>
    <row r="11465" spans="37:37">
      <c r="AK11465" s="156"/>
    </row>
    <row r="11466" spans="37:37">
      <c r="AK11466" s="156"/>
    </row>
    <row r="11467" spans="37:37">
      <c r="AK11467" s="156"/>
    </row>
    <row r="11468" spans="37:37">
      <c r="AK11468" s="156"/>
    </row>
    <row r="11469" spans="37:37">
      <c r="AK11469" s="156"/>
    </row>
    <row r="11470" spans="37:37">
      <c r="AK11470" s="156"/>
    </row>
    <row r="11471" spans="37:37">
      <c r="AK11471" s="156"/>
    </row>
    <row r="11472" spans="37:37">
      <c r="AK11472" s="156"/>
    </row>
    <row r="11473" spans="37:37">
      <c r="AK11473" s="156"/>
    </row>
    <row r="11474" spans="37:37">
      <c r="AK11474" s="156"/>
    </row>
    <row r="11475" spans="37:37">
      <c r="AK11475" s="156"/>
    </row>
    <row r="11476" spans="37:37">
      <c r="AK11476" s="156"/>
    </row>
    <row r="11477" spans="37:37">
      <c r="AK11477" s="156"/>
    </row>
    <row r="11478" spans="37:37">
      <c r="AK11478" s="156"/>
    </row>
    <row r="11479" spans="37:37">
      <c r="AK11479" s="156"/>
    </row>
    <row r="11480" spans="37:37">
      <c r="AK11480" s="156"/>
    </row>
    <row r="11481" spans="37:37">
      <c r="AK11481" s="156"/>
    </row>
    <row r="11482" spans="37:37">
      <c r="AK11482" s="156"/>
    </row>
    <row r="11483" spans="37:37">
      <c r="AK11483" s="156"/>
    </row>
    <row r="11484" spans="37:37">
      <c r="AK11484" s="156"/>
    </row>
    <row r="11485" spans="37:37">
      <c r="AK11485" s="156"/>
    </row>
    <row r="11486" spans="37:37">
      <c r="AK11486" s="156"/>
    </row>
    <row r="11487" spans="37:37">
      <c r="AK11487" s="156"/>
    </row>
    <row r="11488" spans="37:37">
      <c r="AK11488" s="156"/>
    </row>
    <row r="11489" spans="37:37">
      <c r="AK11489" s="156"/>
    </row>
    <row r="11490" spans="37:37">
      <c r="AK11490" s="156"/>
    </row>
    <row r="11491" spans="37:37">
      <c r="AK11491" s="156"/>
    </row>
    <row r="11492" spans="37:37">
      <c r="AK11492" s="156"/>
    </row>
    <row r="11493" spans="37:37">
      <c r="AK11493" s="156"/>
    </row>
    <row r="11494" spans="37:37">
      <c r="AK11494" s="156"/>
    </row>
    <row r="11495" spans="37:37">
      <c r="AK11495" s="156"/>
    </row>
    <row r="11496" spans="37:37">
      <c r="AK11496" s="156"/>
    </row>
    <row r="11497" spans="37:37">
      <c r="AK11497" s="156"/>
    </row>
    <row r="11498" spans="37:37">
      <c r="AK11498" s="156"/>
    </row>
    <row r="11499" spans="37:37">
      <c r="AK11499" s="156"/>
    </row>
    <row r="11500" spans="37:37">
      <c r="AK11500" s="156"/>
    </row>
    <row r="11501" spans="37:37">
      <c r="AK11501" s="156"/>
    </row>
    <row r="11502" spans="37:37">
      <c r="AK11502" s="156"/>
    </row>
    <row r="11503" spans="37:37">
      <c r="AK11503" s="156"/>
    </row>
    <row r="11504" spans="37:37">
      <c r="AK11504" s="156"/>
    </row>
    <row r="11505" spans="37:37">
      <c r="AK11505" s="156"/>
    </row>
    <row r="11506" spans="37:37">
      <c r="AK11506" s="156"/>
    </row>
    <row r="11507" spans="37:37">
      <c r="AK11507" s="156"/>
    </row>
    <row r="11508" spans="37:37">
      <c r="AK11508" s="156"/>
    </row>
    <row r="11509" spans="37:37">
      <c r="AK11509" s="156"/>
    </row>
    <row r="11510" spans="37:37">
      <c r="AK11510" s="156"/>
    </row>
    <row r="11511" spans="37:37">
      <c r="AK11511" s="156"/>
    </row>
    <row r="11512" spans="37:37">
      <c r="AK11512" s="156"/>
    </row>
    <row r="11513" spans="37:37">
      <c r="AK11513" s="156"/>
    </row>
    <row r="11514" spans="37:37">
      <c r="AK11514" s="156"/>
    </row>
    <row r="11515" spans="37:37">
      <c r="AK11515" s="156"/>
    </row>
    <row r="11516" spans="37:37">
      <c r="AK11516" s="156"/>
    </row>
    <row r="11517" spans="37:37">
      <c r="AK11517" s="156"/>
    </row>
    <row r="11518" spans="37:37">
      <c r="AK11518" s="156"/>
    </row>
    <row r="11519" spans="37:37">
      <c r="AK11519" s="156"/>
    </row>
    <row r="11520" spans="37:37">
      <c r="AK11520" s="156"/>
    </row>
    <row r="11521" spans="37:37">
      <c r="AK11521" s="156"/>
    </row>
    <row r="11522" spans="37:37">
      <c r="AK11522" s="156"/>
    </row>
    <row r="11523" spans="37:37">
      <c r="AK11523" s="156"/>
    </row>
    <row r="11524" spans="37:37">
      <c r="AK11524" s="156"/>
    </row>
    <row r="11525" spans="37:37">
      <c r="AK11525" s="156"/>
    </row>
    <row r="11526" spans="37:37">
      <c r="AK11526" s="156"/>
    </row>
    <row r="11527" spans="37:37">
      <c r="AK11527" s="156"/>
    </row>
    <row r="11528" spans="37:37">
      <c r="AK11528" s="156"/>
    </row>
    <row r="11529" spans="37:37">
      <c r="AK11529" s="156"/>
    </row>
    <row r="11530" spans="37:37">
      <c r="AK11530" s="156"/>
    </row>
    <row r="11531" spans="37:37">
      <c r="AK11531" s="156"/>
    </row>
    <row r="11532" spans="37:37">
      <c r="AK11532" s="156"/>
    </row>
    <row r="11533" spans="37:37">
      <c r="AK11533" s="156"/>
    </row>
    <row r="11534" spans="37:37">
      <c r="AK11534" s="156"/>
    </row>
    <row r="11535" spans="37:37">
      <c r="AK11535" s="156"/>
    </row>
    <row r="11536" spans="37:37">
      <c r="AK11536" s="156"/>
    </row>
    <row r="11537" spans="37:37">
      <c r="AK11537" s="156"/>
    </row>
    <row r="11538" spans="37:37">
      <c r="AK11538" s="156"/>
    </row>
    <row r="11539" spans="37:37">
      <c r="AK11539" s="156"/>
    </row>
    <row r="11540" spans="37:37">
      <c r="AK11540" s="156"/>
    </row>
    <row r="11541" spans="37:37">
      <c r="AK11541" s="156"/>
    </row>
    <row r="11542" spans="37:37">
      <c r="AK11542" s="156"/>
    </row>
    <row r="11543" spans="37:37">
      <c r="AK11543" s="156"/>
    </row>
    <row r="11544" spans="37:37">
      <c r="AK11544" s="156"/>
    </row>
    <row r="11545" spans="37:37">
      <c r="AK11545" s="156"/>
    </row>
    <row r="11546" spans="37:37">
      <c r="AK11546" s="156"/>
    </row>
    <row r="11547" spans="37:37">
      <c r="AK11547" s="156"/>
    </row>
    <row r="11548" spans="37:37">
      <c r="AK11548" s="156"/>
    </row>
    <row r="11549" spans="37:37">
      <c r="AK11549" s="156"/>
    </row>
    <row r="11550" spans="37:37">
      <c r="AK11550" s="156"/>
    </row>
    <row r="11551" spans="37:37">
      <c r="AK11551" s="156"/>
    </row>
    <row r="11552" spans="37:37">
      <c r="AK11552" s="156"/>
    </row>
    <row r="11553" spans="37:37">
      <c r="AK11553" s="156"/>
    </row>
    <row r="11554" spans="37:37">
      <c r="AK11554" s="156"/>
    </row>
    <row r="11555" spans="37:37">
      <c r="AK11555" s="156"/>
    </row>
    <row r="11556" spans="37:37">
      <c r="AK11556" s="156"/>
    </row>
    <row r="11557" spans="37:37">
      <c r="AK11557" s="156"/>
    </row>
    <row r="11558" spans="37:37">
      <c r="AK11558" s="156"/>
    </row>
    <row r="11559" spans="37:37">
      <c r="AK11559" s="156"/>
    </row>
    <row r="11560" spans="37:37">
      <c r="AK11560" s="156"/>
    </row>
    <row r="11561" spans="37:37">
      <c r="AK11561" s="156"/>
    </row>
    <row r="11562" spans="37:37">
      <c r="AK11562" s="156"/>
    </row>
    <row r="11563" spans="37:37">
      <c r="AK11563" s="156"/>
    </row>
    <row r="11564" spans="37:37">
      <c r="AK11564" s="156"/>
    </row>
    <row r="11565" spans="37:37">
      <c r="AK11565" s="156"/>
    </row>
    <row r="11566" spans="37:37">
      <c r="AK11566" s="156"/>
    </row>
    <row r="11567" spans="37:37">
      <c r="AK11567" s="156"/>
    </row>
    <row r="11568" spans="37:37">
      <c r="AK11568" s="156"/>
    </row>
    <row r="11569" spans="37:37">
      <c r="AK11569" s="156"/>
    </row>
    <row r="11570" spans="37:37">
      <c r="AK11570" s="156"/>
    </row>
    <row r="11571" spans="37:37">
      <c r="AK11571" s="156"/>
    </row>
    <row r="11572" spans="37:37">
      <c r="AK11572" s="156"/>
    </row>
    <row r="11573" spans="37:37">
      <c r="AK11573" s="156"/>
    </row>
    <row r="11574" spans="37:37">
      <c r="AK11574" s="156"/>
    </row>
    <row r="11575" spans="37:37">
      <c r="AK11575" s="156"/>
    </row>
    <row r="11576" spans="37:37">
      <c r="AK11576" s="156"/>
    </row>
    <row r="11577" spans="37:37">
      <c r="AK11577" s="156"/>
    </row>
    <row r="11578" spans="37:37">
      <c r="AK11578" s="156"/>
    </row>
    <row r="11579" spans="37:37">
      <c r="AK11579" s="156"/>
    </row>
    <row r="11580" spans="37:37">
      <c r="AK11580" s="156"/>
    </row>
    <row r="11581" spans="37:37">
      <c r="AK11581" s="156"/>
    </row>
    <row r="11582" spans="37:37">
      <c r="AK11582" s="156"/>
    </row>
    <row r="11583" spans="37:37">
      <c r="AK11583" s="156"/>
    </row>
    <row r="11584" spans="37:37">
      <c r="AK11584" s="156"/>
    </row>
    <row r="11585" spans="37:37">
      <c r="AK11585" s="156"/>
    </row>
    <row r="11586" spans="37:37">
      <c r="AK11586" s="156"/>
    </row>
    <row r="11587" spans="37:37">
      <c r="AK11587" s="156"/>
    </row>
    <row r="11588" spans="37:37">
      <c r="AK11588" s="156"/>
    </row>
    <row r="11589" spans="37:37">
      <c r="AK11589" s="156"/>
    </row>
    <row r="11590" spans="37:37">
      <c r="AK11590" s="156"/>
    </row>
    <row r="11591" spans="37:37">
      <c r="AK11591" s="156"/>
    </row>
    <row r="11592" spans="37:37">
      <c r="AK11592" s="156"/>
    </row>
    <row r="11593" spans="37:37">
      <c r="AK11593" s="156"/>
    </row>
    <row r="11594" spans="37:37">
      <c r="AK11594" s="156"/>
    </row>
    <row r="11595" spans="37:37">
      <c r="AK11595" s="156"/>
    </row>
    <row r="11596" spans="37:37">
      <c r="AK11596" s="156"/>
    </row>
    <row r="11597" spans="37:37">
      <c r="AK11597" s="156"/>
    </row>
    <row r="11598" spans="37:37">
      <c r="AK11598" s="156"/>
    </row>
    <row r="11599" spans="37:37">
      <c r="AK11599" s="156"/>
    </row>
    <row r="11600" spans="37:37">
      <c r="AK11600" s="156"/>
    </row>
    <row r="11601" spans="37:37">
      <c r="AK11601" s="156"/>
    </row>
    <row r="11602" spans="37:37">
      <c r="AK11602" s="156"/>
    </row>
    <row r="11603" spans="37:37">
      <c r="AK11603" s="156"/>
    </row>
    <row r="11604" spans="37:37">
      <c r="AK11604" s="156"/>
    </row>
    <row r="11605" spans="37:37">
      <c r="AK11605" s="156"/>
    </row>
    <row r="11606" spans="37:37">
      <c r="AK11606" s="156"/>
    </row>
    <row r="11607" spans="37:37">
      <c r="AK11607" s="156"/>
    </row>
    <row r="11608" spans="37:37">
      <c r="AK11608" s="156"/>
    </row>
    <row r="11609" spans="37:37">
      <c r="AK11609" s="156"/>
    </row>
    <row r="11610" spans="37:37">
      <c r="AK11610" s="156"/>
    </row>
    <row r="11611" spans="37:37">
      <c r="AK11611" s="156"/>
    </row>
    <row r="11612" spans="37:37">
      <c r="AK11612" s="156"/>
    </row>
    <row r="11613" spans="37:37">
      <c r="AK11613" s="156"/>
    </row>
    <row r="11614" spans="37:37">
      <c r="AK11614" s="156"/>
    </row>
    <row r="11615" spans="37:37">
      <c r="AK11615" s="156"/>
    </row>
    <row r="11616" spans="37:37">
      <c r="AK11616" s="156"/>
    </row>
    <row r="11617" spans="37:37">
      <c r="AK11617" s="156"/>
    </row>
    <row r="11618" spans="37:37">
      <c r="AK11618" s="156"/>
    </row>
    <row r="11619" spans="37:37">
      <c r="AK11619" s="156"/>
    </row>
    <row r="11620" spans="37:37">
      <c r="AK11620" s="156"/>
    </row>
    <row r="11621" spans="37:37">
      <c r="AK11621" s="156"/>
    </row>
    <row r="11622" spans="37:37">
      <c r="AK11622" s="156"/>
    </row>
    <row r="11623" spans="37:37">
      <c r="AK11623" s="156"/>
    </row>
    <row r="11624" spans="37:37">
      <c r="AK11624" s="156"/>
    </row>
    <row r="11625" spans="37:37">
      <c r="AK11625" s="156"/>
    </row>
    <row r="11626" spans="37:37">
      <c r="AK11626" s="156"/>
    </row>
    <row r="11627" spans="37:37">
      <c r="AK11627" s="156"/>
    </row>
    <row r="11628" spans="37:37">
      <c r="AK11628" s="156"/>
    </row>
    <row r="11629" spans="37:37">
      <c r="AK11629" s="156"/>
    </row>
    <row r="11630" spans="37:37">
      <c r="AK11630" s="156"/>
    </row>
    <row r="11631" spans="37:37">
      <c r="AK11631" s="156"/>
    </row>
    <row r="11632" spans="37:37">
      <c r="AK11632" s="156"/>
    </row>
    <row r="11633" spans="37:37">
      <c r="AK11633" s="156"/>
    </row>
    <row r="11634" spans="37:37">
      <c r="AK11634" s="156"/>
    </row>
    <row r="11635" spans="37:37">
      <c r="AK11635" s="156"/>
    </row>
    <row r="11636" spans="37:37">
      <c r="AK11636" s="156"/>
    </row>
    <row r="11637" spans="37:37">
      <c r="AK11637" s="156"/>
    </row>
    <row r="11638" spans="37:37">
      <c r="AK11638" s="156"/>
    </row>
    <row r="11639" spans="37:37">
      <c r="AK11639" s="156"/>
    </row>
    <row r="11640" spans="37:37">
      <c r="AK11640" s="156"/>
    </row>
    <row r="11641" spans="37:37">
      <c r="AK11641" s="156"/>
    </row>
    <row r="11642" spans="37:37">
      <c r="AK11642" s="156"/>
    </row>
    <row r="11643" spans="37:37">
      <c r="AK11643" s="156"/>
    </row>
    <row r="11644" spans="37:37">
      <c r="AK11644" s="156"/>
    </row>
    <row r="11645" spans="37:37">
      <c r="AK11645" s="156"/>
    </row>
    <row r="11646" spans="37:37">
      <c r="AK11646" s="156"/>
    </row>
    <row r="11647" spans="37:37">
      <c r="AK11647" s="156"/>
    </row>
    <row r="11648" spans="37:37">
      <c r="AK11648" s="156"/>
    </row>
    <row r="11649" spans="37:37">
      <c r="AK11649" s="156"/>
    </row>
    <row r="11650" spans="37:37">
      <c r="AK11650" s="156"/>
    </row>
    <row r="11651" spans="37:37">
      <c r="AK11651" s="156"/>
    </row>
    <row r="11652" spans="37:37">
      <c r="AK11652" s="156"/>
    </row>
    <row r="11653" spans="37:37">
      <c r="AK11653" s="156"/>
    </row>
    <row r="11654" spans="37:37">
      <c r="AK11654" s="156"/>
    </row>
    <row r="11655" spans="37:37">
      <c r="AK11655" s="156"/>
    </row>
    <row r="11656" spans="37:37">
      <c r="AK11656" s="156"/>
    </row>
    <row r="11657" spans="37:37">
      <c r="AK11657" s="156"/>
    </row>
    <row r="11658" spans="37:37">
      <c r="AK11658" s="156"/>
    </row>
    <row r="11659" spans="37:37">
      <c r="AK11659" s="156"/>
    </row>
    <row r="11660" spans="37:37">
      <c r="AK11660" s="156"/>
    </row>
    <row r="11661" spans="37:37">
      <c r="AK11661" s="156"/>
    </row>
    <row r="11662" spans="37:37">
      <c r="AK11662" s="156"/>
    </row>
    <row r="11663" spans="37:37">
      <c r="AK11663" s="156"/>
    </row>
    <row r="11664" spans="37:37">
      <c r="AK11664" s="156"/>
    </row>
    <row r="11665" spans="37:37">
      <c r="AK11665" s="156"/>
    </row>
    <row r="11666" spans="37:37">
      <c r="AK11666" s="156"/>
    </row>
    <row r="11667" spans="37:37">
      <c r="AK11667" s="156"/>
    </row>
    <row r="11668" spans="37:37">
      <c r="AK11668" s="156"/>
    </row>
    <row r="11669" spans="37:37">
      <c r="AK11669" s="156"/>
    </row>
    <row r="11670" spans="37:37">
      <c r="AK11670" s="156"/>
    </row>
    <row r="11671" spans="37:37">
      <c r="AK11671" s="156"/>
    </row>
    <row r="11672" spans="37:37">
      <c r="AK11672" s="156"/>
    </row>
    <row r="11673" spans="37:37">
      <c r="AK11673" s="156"/>
    </row>
    <row r="11674" spans="37:37">
      <c r="AK11674" s="156"/>
    </row>
    <row r="11675" spans="37:37">
      <c r="AK11675" s="156"/>
    </row>
    <row r="11676" spans="37:37">
      <c r="AK11676" s="156"/>
    </row>
    <row r="11677" spans="37:37">
      <c r="AK11677" s="156"/>
    </row>
    <row r="11678" spans="37:37">
      <c r="AK11678" s="156"/>
    </row>
    <row r="11679" spans="37:37">
      <c r="AK11679" s="156"/>
    </row>
    <row r="11680" spans="37:37">
      <c r="AK11680" s="156"/>
    </row>
    <row r="11681" spans="37:37">
      <c r="AK11681" s="156"/>
    </row>
    <row r="11682" spans="37:37">
      <c r="AK11682" s="156"/>
    </row>
    <row r="11683" spans="37:37">
      <c r="AK11683" s="156"/>
    </row>
    <row r="11684" spans="37:37">
      <c r="AK11684" s="156"/>
    </row>
    <row r="11685" spans="37:37">
      <c r="AK11685" s="156"/>
    </row>
    <row r="11686" spans="37:37">
      <c r="AK11686" s="156"/>
    </row>
    <row r="11687" spans="37:37">
      <c r="AK11687" s="156"/>
    </row>
    <row r="11688" spans="37:37">
      <c r="AK11688" s="156"/>
    </row>
    <row r="11689" spans="37:37">
      <c r="AK11689" s="156"/>
    </row>
    <row r="11690" spans="37:37">
      <c r="AK11690" s="156"/>
    </row>
    <row r="11691" spans="37:37">
      <c r="AK11691" s="156"/>
    </row>
    <row r="11692" spans="37:37">
      <c r="AK11692" s="156"/>
    </row>
    <row r="11693" spans="37:37">
      <c r="AK11693" s="156"/>
    </row>
    <row r="11694" spans="37:37">
      <c r="AK11694" s="156"/>
    </row>
    <row r="11695" spans="37:37">
      <c r="AK11695" s="156"/>
    </row>
    <row r="11696" spans="37:37">
      <c r="AK11696" s="156"/>
    </row>
    <row r="11697" spans="37:37">
      <c r="AK11697" s="156"/>
    </row>
    <row r="11698" spans="37:37">
      <c r="AK11698" s="156"/>
    </row>
    <row r="11699" spans="37:37">
      <c r="AK11699" s="156"/>
    </row>
    <row r="11700" spans="37:37">
      <c r="AK11700" s="156"/>
    </row>
    <row r="11701" spans="37:37">
      <c r="AK11701" s="156"/>
    </row>
    <row r="11702" spans="37:37">
      <c r="AK11702" s="156"/>
    </row>
    <row r="11703" spans="37:37">
      <c r="AK11703" s="156"/>
    </row>
    <row r="11704" spans="37:37">
      <c r="AK11704" s="156"/>
    </row>
    <row r="11705" spans="37:37">
      <c r="AK11705" s="156"/>
    </row>
    <row r="11706" spans="37:37">
      <c r="AK11706" s="156"/>
    </row>
    <row r="11707" spans="37:37">
      <c r="AK11707" s="156"/>
    </row>
    <row r="11708" spans="37:37">
      <c r="AK11708" s="156"/>
    </row>
    <row r="11709" spans="37:37">
      <c r="AK11709" s="156"/>
    </row>
    <row r="11710" spans="37:37">
      <c r="AK11710" s="156"/>
    </row>
    <row r="11711" spans="37:37">
      <c r="AK11711" s="156"/>
    </row>
    <row r="11712" spans="37:37">
      <c r="AK11712" s="156"/>
    </row>
    <row r="11713" spans="37:37">
      <c r="AK11713" s="156"/>
    </row>
    <row r="11714" spans="37:37">
      <c r="AK11714" s="156"/>
    </row>
    <row r="11715" spans="37:37">
      <c r="AK11715" s="156"/>
    </row>
    <row r="11716" spans="37:37">
      <c r="AK11716" s="156"/>
    </row>
    <row r="11717" spans="37:37">
      <c r="AK11717" s="156"/>
    </row>
    <row r="11718" spans="37:37">
      <c r="AK11718" s="156"/>
    </row>
    <row r="11719" spans="37:37">
      <c r="AK11719" s="156"/>
    </row>
    <row r="11720" spans="37:37">
      <c r="AK11720" s="156"/>
    </row>
    <row r="11721" spans="37:37">
      <c r="AK11721" s="156"/>
    </row>
    <row r="11722" spans="37:37">
      <c r="AK11722" s="156"/>
    </row>
    <row r="11723" spans="37:37">
      <c r="AK11723" s="156"/>
    </row>
    <row r="11724" spans="37:37">
      <c r="AK11724" s="156"/>
    </row>
    <row r="11725" spans="37:37">
      <c r="AK11725" s="156"/>
    </row>
    <row r="11726" spans="37:37">
      <c r="AK11726" s="156"/>
    </row>
    <row r="11727" spans="37:37">
      <c r="AK11727" s="156"/>
    </row>
    <row r="11728" spans="37:37">
      <c r="AK11728" s="156"/>
    </row>
    <row r="11729" spans="37:37">
      <c r="AK11729" s="156"/>
    </row>
    <row r="11730" spans="37:37">
      <c r="AK11730" s="156"/>
    </row>
    <row r="11731" spans="37:37">
      <c r="AK11731" s="156"/>
    </row>
    <row r="11732" spans="37:37">
      <c r="AK11732" s="156"/>
    </row>
    <row r="11733" spans="37:37">
      <c r="AK11733" s="156"/>
    </row>
    <row r="11734" spans="37:37">
      <c r="AK11734" s="156"/>
    </row>
    <row r="11735" spans="37:37">
      <c r="AK11735" s="156"/>
    </row>
    <row r="11736" spans="37:37">
      <c r="AK11736" s="156"/>
    </row>
    <row r="11737" spans="37:37">
      <c r="AK11737" s="156"/>
    </row>
    <row r="11738" spans="37:37">
      <c r="AK11738" s="156"/>
    </row>
    <row r="11739" spans="37:37">
      <c r="AK11739" s="156"/>
    </row>
    <row r="11740" spans="37:37">
      <c r="AK11740" s="156"/>
    </row>
    <row r="11741" spans="37:37">
      <c r="AK11741" s="156"/>
    </row>
    <row r="11742" spans="37:37">
      <c r="AK11742" s="156"/>
    </row>
    <row r="11743" spans="37:37">
      <c r="AK11743" s="156"/>
    </row>
    <row r="11744" spans="37:37">
      <c r="AK11744" s="156"/>
    </row>
    <row r="11745" spans="37:37">
      <c r="AK11745" s="156"/>
    </row>
    <row r="11746" spans="37:37">
      <c r="AK11746" s="156"/>
    </row>
    <row r="11747" spans="37:37">
      <c r="AK11747" s="156"/>
    </row>
    <row r="11748" spans="37:37">
      <c r="AK11748" s="156"/>
    </row>
    <row r="11749" spans="37:37">
      <c r="AK11749" s="156"/>
    </row>
    <row r="11750" spans="37:37">
      <c r="AK11750" s="156"/>
    </row>
    <row r="11751" spans="37:37">
      <c r="AK11751" s="156"/>
    </row>
    <row r="11752" spans="37:37">
      <c r="AK11752" s="156"/>
    </row>
    <row r="11753" spans="37:37">
      <c r="AK11753" s="156"/>
    </row>
    <row r="11754" spans="37:37">
      <c r="AK11754" s="156"/>
    </row>
    <row r="11755" spans="37:37">
      <c r="AK11755" s="156"/>
    </row>
    <row r="11756" spans="37:37">
      <c r="AK11756" s="156"/>
    </row>
    <row r="11757" spans="37:37">
      <c r="AK11757" s="156"/>
    </row>
    <row r="11758" spans="37:37">
      <c r="AK11758" s="156"/>
    </row>
    <row r="11759" spans="37:37">
      <c r="AK11759" s="156"/>
    </row>
    <row r="11760" spans="37:37">
      <c r="AK11760" s="156"/>
    </row>
    <row r="11761" spans="37:37">
      <c r="AK11761" s="156"/>
    </row>
    <row r="11762" spans="37:37">
      <c r="AK11762" s="156"/>
    </row>
    <row r="11763" spans="37:37">
      <c r="AK11763" s="156"/>
    </row>
    <row r="11764" spans="37:37">
      <c r="AK11764" s="156"/>
    </row>
    <row r="11765" spans="37:37">
      <c r="AK11765" s="156"/>
    </row>
    <row r="11766" spans="37:37">
      <c r="AK11766" s="156"/>
    </row>
    <row r="11767" spans="37:37">
      <c r="AK11767" s="156"/>
    </row>
    <row r="11768" spans="37:37">
      <c r="AK11768" s="156"/>
    </row>
    <row r="11769" spans="37:37">
      <c r="AK11769" s="156"/>
    </row>
    <row r="11770" spans="37:37">
      <c r="AK11770" s="156"/>
    </row>
    <row r="11771" spans="37:37">
      <c r="AK11771" s="156"/>
    </row>
    <row r="11772" spans="37:37">
      <c r="AK11772" s="156"/>
    </row>
    <row r="11773" spans="37:37">
      <c r="AK11773" s="156"/>
    </row>
    <row r="11774" spans="37:37">
      <c r="AK11774" s="156"/>
    </row>
    <row r="11775" spans="37:37">
      <c r="AK11775" s="156"/>
    </row>
    <row r="11776" spans="37:37">
      <c r="AK11776" s="156"/>
    </row>
    <row r="11777" spans="37:37">
      <c r="AK11777" s="156"/>
    </row>
    <row r="11778" spans="37:37">
      <c r="AK11778" s="156"/>
    </row>
    <row r="11779" spans="37:37">
      <c r="AK11779" s="156"/>
    </row>
    <row r="11780" spans="37:37">
      <c r="AK11780" s="156"/>
    </row>
    <row r="11781" spans="37:37">
      <c r="AK11781" s="156"/>
    </row>
    <row r="11782" spans="37:37">
      <c r="AK11782" s="156"/>
    </row>
    <row r="11783" spans="37:37">
      <c r="AK11783" s="156"/>
    </row>
    <row r="11784" spans="37:37">
      <c r="AK11784" s="156"/>
    </row>
    <row r="11785" spans="37:37">
      <c r="AK11785" s="156"/>
    </row>
    <row r="11786" spans="37:37">
      <c r="AK11786" s="156"/>
    </row>
    <row r="11787" spans="37:37">
      <c r="AK11787" s="156"/>
    </row>
    <row r="11788" spans="37:37">
      <c r="AK11788" s="156"/>
    </row>
    <row r="11789" spans="37:37">
      <c r="AK11789" s="156"/>
    </row>
    <row r="11790" spans="37:37">
      <c r="AK11790" s="156"/>
    </row>
    <row r="11791" spans="37:37">
      <c r="AK11791" s="156"/>
    </row>
    <row r="11792" spans="37:37">
      <c r="AK11792" s="156"/>
    </row>
    <row r="11793" spans="37:37">
      <c r="AK11793" s="156"/>
    </row>
    <row r="11794" spans="37:37">
      <c r="AK11794" s="156"/>
    </row>
    <row r="11795" spans="37:37">
      <c r="AK11795" s="156"/>
    </row>
    <row r="11796" spans="37:37">
      <c r="AK11796" s="156"/>
    </row>
    <row r="11797" spans="37:37">
      <c r="AK11797" s="156"/>
    </row>
    <row r="11798" spans="37:37">
      <c r="AK11798" s="156"/>
    </row>
    <row r="11799" spans="37:37">
      <c r="AK11799" s="156"/>
    </row>
    <row r="11800" spans="37:37">
      <c r="AK11800" s="156"/>
    </row>
    <row r="11801" spans="37:37">
      <c r="AK11801" s="156"/>
    </row>
    <row r="11802" spans="37:37">
      <c r="AK11802" s="156"/>
    </row>
    <row r="11803" spans="37:37">
      <c r="AK11803" s="156"/>
    </row>
    <row r="11804" spans="37:37">
      <c r="AK11804" s="156"/>
    </row>
    <row r="11805" spans="37:37">
      <c r="AK11805" s="156"/>
    </row>
    <row r="11806" spans="37:37">
      <c r="AK11806" s="156"/>
    </row>
    <row r="11807" spans="37:37">
      <c r="AK11807" s="156"/>
    </row>
    <row r="11808" spans="37:37">
      <c r="AK11808" s="156"/>
    </row>
    <row r="11809" spans="37:37">
      <c r="AK11809" s="156"/>
    </row>
    <row r="11810" spans="37:37">
      <c r="AK11810" s="156"/>
    </row>
    <row r="11811" spans="37:37">
      <c r="AK11811" s="156"/>
    </row>
    <row r="11812" spans="37:37">
      <c r="AK11812" s="156"/>
    </row>
    <row r="11813" spans="37:37">
      <c r="AK11813" s="156"/>
    </row>
    <row r="11814" spans="37:37">
      <c r="AK11814" s="156"/>
    </row>
    <row r="11815" spans="37:37">
      <c r="AK11815" s="156"/>
    </row>
    <row r="11816" spans="37:37">
      <c r="AK11816" s="156"/>
    </row>
    <row r="11817" spans="37:37">
      <c r="AK11817" s="156"/>
    </row>
    <row r="11818" spans="37:37">
      <c r="AK11818" s="156"/>
    </row>
    <row r="11819" spans="37:37">
      <c r="AK11819" s="156"/>
    </row>
    <row r="11820" spans="37:37">
      <c r="AK11820" s="156"/>
    </row>
    <row r="11821" spans="37:37">
      <c r="AK11821" s="156"/>
    </row>
    <row r="11822" spans="37:37">
      <c r="AK11822" s="156"/>
    </row>
    <row r="11823" spans="37:37">
      <c r="AK11823" s="156"/>
    </row>
    <row r="11824" spans="37:37">
      <c r="AK11824" s="156"/>
    </row>
    <row r="11825" spans="37:37">
      <c r="AK11825" s="156"/>
    </row>
    <row r="11826" spans="37:37">
      <c r="AK11826" s="156"/>
    </row>
    <row r="11827" spans="37:37">
      <c r="AK11827" s="156"/>
    </row>
    <row r="11828" spans="37:37">
      <c r="AK11828" s="156"/>
    </row>
    <row r="11829" spans="37:37">
      <c r="AK11829" s="156"/>
    </row>
    <row r="11830" spans="37:37">
      <c r="AK11830" s="156"/>
    </row>
    <row r="11831" spans="37:37">
      <c r="AK11831" s="156"/>
    </row>
    <row r="11832" spans="37:37">
      <c r="AK11832" s="156"/>
    </row>
    <row r="11833" spans="37:37">
      <c r="AK11833" s="156"/>
    </row>
    <row r="11834" spans="37:37">
      <c r="AK11834" s="156"/>
    </row>
    <row r="11835" spans="37:37">
      <c r="AK11835" s="156"/>
    </row>
    <row r="11836" spans="37:37">
      <c r="AK11836" s="156"/>
    </row>
    <row r="11837" spans="37:37">
      <c r="AK11837" s="156"/>
    </row>
    <row r="11838" spans="37:37">
      <c r="AK11838" s="156"/>
    </row>
    <row r="11839" spans="37:37">
      <c r="AK11839" s="156"/>
    </row>
    <row r="11840" spans="37:37">
      <c r="AK11840" s="156"/>
    </row>
    <row r="11841" spans="37:37">
      <c r="AK11841" s="156"/>
    </row>
    <row r="11842" spans="37:37">
      <c r="AK11842" s="156"/>
    </row>
    <row r="11843" spans="37:37">
      <c r="AK11843" s="156"/>
    </row>
    <row r="11844" spans="37:37">
      <c r="AK11844" s="156"/>
    </row>
    <row r="11845" spans="37:37">
      <c r="AK11845" s="156"/>
    </row>
    <row r="11846" spans="37:37">
      <c r="AK11846" s="156"/>
    </row>
    <row r="11847" spans="37:37">
      <c r="AK11847" s="156"/>
    </row>
    <row r="11848" spans="37:37">
      <c r="AK11848" s="156"/>
    </row>
    <row r="11849" spans="37:37">
      <c r="AK11849" s="156"/>
    </row>
    <row r="11850" spans="37:37">
      <c r="AK11850" s="156"/>
    </row>
    <row r="11851" spans="37:37">
      <c r="AK11851" s="156"/>
    </row>
    <row r="11852" spans="37:37">
      <c r="AK11852" s="156"/>
    </row>
    <row r="11853" spans="37:37">
      <c r="AK11853" s="156"/>
    </row>
    <row r="11854" spans="37:37">
      <c r="AK11854" s="156"/>
    </row>
    <row r="11855" spans="37:37">
      <c r="AK11855" s="156"/>
    </row>
    <row r="11856" spans="37:37">
      <c r="AK11856" s="156"/>
    </row>
    <row r="11857" spans="37:37">
      <c r="AK11857" s="156"/>
    </row>
    <row r="11858" spans="37:37">
      <c r="AK11858" s="156"/>
    </row>
    <row r="11859" spans="37:37">
      <c r="AK11859" s="156"/>
    </row>
    <row r="11860" spans="37:37">
      <c r="AK11860" s="156"/>
    </row>
    <row r="11861" spans="37:37">
      <c r="AK11861" s="156"/>
    </row>
    <row r="11862" spans="37:37">
      <c r="AK11862" s="156"/>
    </row>
    <row r="11863" spans="37:37">
      <c r="AK11863" s="156"/>
    </row>
    <row r="11864" spans="37:37">
      <c r="AK11864" s="156"/>
    </row>
    <row r="11865" spans="37:37">
      <c r="AK11865" s="156"/>
    </row>
    <row r="11866" spans="37:37">
      <c r="AK11866" s="156"/>
    </row>
    <row r="11867" spans="37:37">
      <c r="AK11867" s="156"/>
    </row>
    <row r="11868" spans="37:37">
      <c r="AK11868" s="156"/>
    </row>
    <row r="11869" spans="37:37">
      <c r="AK11869" s="156"/>
    </row>
    <row r="11870" spans="37:37">
      <c r="AK11870" s="156"/>
    </row>
    <row r="11871" spans="37:37">
      <c r="AK11871" s="156"/>
    </row>
    <row r="11872" spans="37:37">
      <c r="AK11872" s="156"/>
    </row>
    <row r="11873" spans="37:37">
      <c r="AK11873" s="156"/>
    </row>
    <row r="11874" spans="37:37">
      <c r="AK11874" s="156"/>
    </row>
    <row r="11875" spans="37:37">
      <c r="AK11875" s="156"/>
    </row>
    <row r="11876" spans="37:37">
      <c r="AK11876" s="156"/>
    </row>
    <row r="11877" spans="37:37">
      <c r="AK11877" s="156"/>
    </row>
    <row r="11878" spans="37:37">
      <c r="AK11878" s="156"/>
    </row>
    <row r="11879" spans="37:37">
      <c r="AK11879" s="156"/>
    </row>
    <row r="11880" spans="37:37">
      <c r="AK11880" s="156"/>
    </row>
    <row r="11881" spans="37:37">
      <c r="AK11881" s="156"/>
    </row>
    <row r="11882" spans="37:37">
      <c r="AK11882" s="156"/>
    </row>
    <row r="11883" spans="37:37">
      <c r="AK11883" s="156"/>
    </row>
    <row r="11884" spans="37:37">
      <c r="AK11884" s="156"/>
    </row>
    <row r="11885" spans="37:37">
      <c r="AK11885" s="156"/>
    </row>
    <row r="11886" spans="37:37">
      <c r="AK11886" s="156"/>
    </row>
    <row r="11887" spans="37:37">
      <c r="AK11887" s="156"/>
    </row>
    <row r="11888" spans="37:37">
      <c r="AK11888" s="156"/>
    </row>
    <row r="11889" spans="37:37">
      <c r="AK11889" s="156"/>
    </row>
    <row r="11890" spans="37:37">
      <c r="AK11890" s="156"/>
    </row>
    <row r="11891" spans="37:37">
      <c r="AK11891" s="156"/>
    </row>
    <row r="11892" spans="37:37">
      <c r="AK11892" s="156"/>
    </row>
    <row r="11893" spans="37:37">
      <c r="AK11893" s="156"/>
    </row>
    <row r="11894" spans="37:37">
      <c r="AK11894" s="156"/>
    </row>
    <row r="11895" spans="37:37">
      <c r="AK11895" s="156"/>
    </row>
    <row r="11896" spans="37:37">
      <c r="AK11896" s="156"/>
    </row>
    <row r="11897" spans="37:37">
      <c r="AK11897" s="156"/>
    </row>
    <row r="11898" spans="37:37">
      <c r="AK11898" s="156"/>
    </row>
    <row r="11899" spans="37:37">
      <c r="AK11899" s="156"/>
    </row>
    <row r="11900" spans="37:37">
      <c r="AK11900" s="156"/>
    </row>
    <row r="11901" spans="37:37">
      <c r="AK11901" s="156"/>
    </row>
    <row r="11902" spans="37:37">
      <c r="AK11902" s="156"/>
    </row>
    <row r="11903" spans="37:37">
      <c r="AK11903" s="156"/>
    </row>
    <row r="11904" spans="37:37">
      <c r="AK11904" s="156"/>
    </row>
    <row r="11905" spans="37:37">
      <c r="AK11905" s="156"/>
    </row>
    <row r="11906" spans="37:37">
      <c r="AK11906" s="156"/>
    </row>
    <row r="11907" spans="37:37">
      <c r="AK11907" s="156"/>
    </row>
    <row r="11908" spans="37:37">
      <c r="AK11908" s="156"/>
    </row>
    <row r="11909" spans="37:37">
      <c r="AK11909" s="156"/>
    </row>
    <row r="11910" spans="37:37">
      <c r="AK11910" s="156"/>
    </row>
    <row r="11911" spans="37:37">
      <c r="AK11911" s="156"/>
    </row>
    <row r="11912" spans="37:37">
      <c r="AK11912" s="156"/>
    </row>
    <row r="11913" spans="37:37">
      <c r="AK11913" s="156"/>
    </row>
    <row r="11914" spans="37:37">
      <c r="AK11914" s="156"/>
    </row>
    <row r="11915" spans="37:37">
      <c r="AK11915" s="156"/>
    </row>
    <row r="11916" spans="37:37">
      <c r="AK11916" s="156"/>
    </row>
    <row r="11917" spans="37:37">
      <c r="AK11917" s="156"/>
    </row>
    <row r="11918" spans="37:37">
      <c r="AK11918" s="156"/>
    </row>
    <row r="11919" spans="37:37">
      <c r="AK11919" s="156"/>
    </row>
    <row r="11920" spans="37:37">
      <c r="AK11920" s="156"/>
    </row>
    <row r="11921" spans="37:37">
      <c r="AK11921" s="156"/>
    </row>
    <row r="11922" spans="37:37">
      <c r="AK11922" s="156"/>
    </row>
    <row r="11923" spans="37:37">
      <c r="AK11923" s="156"/>
    </row>
    <row r="11924" spans="37:37">
      <c r="AK11924" s="156"/>
    </row>
    <row r="11925" spans="37:37">
      <c r="AK11925" s="156"/>
    </row>
    <row r="11926" spans="37:37">
      <c r="AK11926" s="156"/>
    </row>
    <row r="11927" spans="37:37">
      <c r="AK11927" s="156"/>
    </row>
    <row r="11928" spans="37:37">
      <c r="AK11928" s="156"/>
    </row>
    <row r="11929" spans="37:37">
      <c r="AK11929" s="156"/>
    </row>
    <row r="11930" spans="37:37">
      <c r="AK11930" s="156"/>
    </row>
    <row r="11931" spans="37:37">
      <c r="AK11931" s="156"/>
    </row>
    <row r="11932" spans="37:37">
      <c r="AK11932" s="156"/>
    </row>
    <row r="11933" spans="37:37">
      <c r="AK11933" s="156"/>
    </row>
    <row r="11934" spans="37:37">
      <c r="AK11934" s="156"/>
    </row>
    <row r="11935" spans="37:37">
      <c r="AK11935" s="156"/>
    </row>
    <row r="11936" spans="37:37">
      <c r="AK11936" s="156"/>
    </row>
    <row r="11937" spans="37:37">
      <c r="AK11937" s="156"/>
    </row>
    <row r="11938" spans="37:37">
      <c r="AK11938" s="156"/>
    </row>
    <row r="11939" spans="37:37">
      <c r="AK11939" s="156"/>
    </row>
    <row r="11940" spans="37:37">
      <c r="AK11940" s="156"/>
    </row>
    <row r="11941" spans="37:37">
      <c r="AK11941" s="156"/>
    </row>
    <row r="11942" spans="37:37">
      <c r="AK11942" s="156"/>
    </row>
    <row r="11943" spans="37:37">
      <c r="AK11943" s="156"/>
    </row>
    <row r="11944" spans="37:37">
      <c r="AK11944" s="156"/>
    </row>
    <row r="11945" spans="37:37">
      <c r="AK11945" s="156"/>
    </row>
    <row r="11946" spans="37:37">
      <c r="AK11946" s="156"/>
    </row>
    <row r="11947" spans="37:37">
      <c r="AK11947" s="156"/>
    </row>
    <row r="11948" spans="37:37">
      <c r="AK11948" s="156"/>
    </row>
    <row r="11949" spans="37:37">
      <c r="AK11949" s="156"/>
    </row>
    <row r="11950" spans="37:37">
      <c r="AK11950" s="156"/>
    </row>
    <row r="11951" spans="37:37">
      <c r="AK11951" s="156"/>
    </row>
    <row r="11952" spans="37:37">
      <c r="AK11952" s="156"/>
    </row>
    <row r="11953" spans="37:37">
      <c r="AK11953" s="156"/>
    </row>
    <row r="11954" spans="37:37">
      <c r="AK11954" s="156"/>
    </row>
    <row r="11955" spans="37:37">
      <c r="AK11955" s="156"/>
    </row>
    <row r="11956" spans="37:37">
      <c r="AK11956" s="156"/>
    </row>
    <row r="11957" spans="37:37">
      <c r="AK11957" s="156"/>
    </row>
    <row r="11958" spans="37:37">
      <c r="AK11958" s="156"/>
    </row>
    <row r="11959" spans="37:37">
      <c r="AK11959" s="156"/>
    </row>
    <row r="11960" spans="37:37">
      <c r="AK11960" s="156"/>
    </row>
    <row r="11961" spans="37:37">
      <c r="AK11961" s="156"/>
    </row>
    <row r="11962" spans="37:37">
      <c r="AK11962" s="156"/>
    </row>
    <row r="11963" spans="37:37">
      <c r="AK11963" s="156"/>
    </row>
    <row r="11964" spans="37:37">
      <c r="AK11964" s="156"/>
    </row>
    <row r="11965" spans="37:37">
      <c r="AK11965" s="156"/>
    </row>
    <row r="11966" spans="37:37">
      <c r="AK11966" s="156"/>
    </row>
    <row r="11967" spans="37:37">
      <c r="AK11967" s="156"/>
    </row>
    <row r="11968" spans="37:37">
      <c r="AK11968" s="156"/>
    </row>
    <row r="11969" spans="37:37">
      <c r="AK11969" s="156"/>
    </row>
    <row r="11970" spans="37:37">
      <c r="AK11970" s="156"/>
    </row>
    <row r="11971" spans="37:37">
      <c r="AK11971" s="156"/>
    </row>
    <row r="11972" spans="37:37">
      <c r="AK11972" s="156"/>
    </row>
    <row r="11973" spans="37:37">
      <c r="AK11973" s="156"/>
    </row>
    <row r="11974" spans="37:37">
      <c r="AK11974" s="156"/>
    </row>
    <row r="11975" spans="37:37">
      <c r="AK11975" s="156"/>
    </row>
    <row r="11976" spans="37:37">
      <c r="AK11976" s="156"/>
    </row>
    <row r="11977" spans="37:37">
      <c r="AK11977" s="156"/>
    </row>
    <row r="11978" spans="37:37">
      <c r="AK11978" s="156"/>
    </row>
    <row r="11979" spans="37:37">
      <c r="AK11979" s="156"/>
    </row>
    <row r="11980" spans="37:37">
      <c r="AK11980" s="156"/>
    </row>
    <row r="11981" spans="37:37">
      <c r="AK11981" s="156"/>
    </row>
    <row r="11982" spans="37:37">
      <c r="AK11982" s="156"/>
    </row>
    <row r="11983" spans="37:37">
      <c r="AK11983" s="156"/>
    </row>
    <row r="11984" spans="37:37">
      <c r="AK11984" s="156"/>
    </row>
    <row r="11985" spans="37:37">
      <c r="AK11985" s="156"/>
    </row>
    <row r="11986" spans="37:37">
      <c r="AK11986" s="156"/>
    </row>
    <row r="11987" spans="37:37">
      <c r="AK11987" s="156"/>
    </row>
    <row r="11988" spans="37:37">
      <c r="AK11988" s="156"/>
    </row>
    <row r="11989" spans="37:37">
      <c r="AK11989" s="156"/>
    </row>
    <row r="11990" spans="37:37">
      <c r="AK11990" s="156"/>
    </row>
    <row r="11991" spans="37:37">
      <c r="AK11991" s="156"/>
    </row>
    <row r="11992" spans="37:37">
      <c r="AK11992" s="156"/>
    </row>
    <row r="11993" spans="37:37">
      <c r="AK11993" s="156"/>
    </row>
    <row r="11994" spans="37:37">
      <c r="AK11994" s="156"/>
    </row>
    <row r="11995" spans="37:37">
      <c r="AK11995" s="156"/>
    </row>
    <row r="11996" spans="37:37">
      <c r="AK11996" s="156"/>
    </row>
    <row r="11997" spans="37:37">
      <c r="AK11997" s="156"/>
    </row>
    <row r="11998" spans="37:37">
      <c r="AK11998" s="156"/>
    </row>
    <row r="11999" spans="37:37">
      <c r="AK11999" s="156"/>
    </row>
    <row r="12000" spans="37:37">
      <c r="AK12000" s="156"/>
    </row>
    <row r="12001" spans="37:37">
      <c r="AK12001" s="156"/>
    </row>
    <row r="12002" spans="37:37">
      <c r="AK12002" s="156"/>
    </row>
    <row r="12003" spans="37:37">
      <c r="AK12003" s="156"/>
    </row>
    <row r="12004" spans="37:37">
      <c r="AK12004" s="156"/>
    </row>
    <row r="12005" spans="37:37">
      <c r="AK12005" s="156"/>
    </row>
    <row r="12006" spans="37:37">
      <c r="AK12006" s="156"/>
    </row>
    <row r="12007" spans="37:37">
      <c r="AK12007" s="156"/>
    </row>
    <row r="12008" spans="37:37">
      <c r="AK12008" s="156"/>
    </row>
    <row r="12009" spans="37:37">
      <c r="AK12009" s="156"/>
    </row>
    <row r="12010" spans="37:37">
      <c r="AK12010" s="156"/>
    </row>
    <row r="12011" spans="37:37">
      <c r="AK12011" s="156"/>
    </row>
    <row r="12012" spans="37:37">
      <c r="AK12012" s="156"/>
    </row>
    <row r="12013" spans="37:37">
      <c r="AK12013" s="156"/>
    </row>
    <row r="12014" spans="37:37">
      <c r="AK12014" s="156"/>
    </row>
    <row r="12015" spans="37:37">
      <c r="AK12015" s="156"/>
    </row>
    <row r="12016" spans="37:37">
      <c r="AK12016" s="156"/>
    </row>
    <row r="12017" spans="37:37">
      <c r="AK12017" s="156"/>
    </row>
    <row r="12018" spans="37:37">
      <c r="AK12018" s="156"/>
    </row>
    <row r="12019" spans="37:37">
      <c r="AK12019" s="156"/>
    </row>
    <row r="12020" spans="37:37">
      <c r="AK12020" s="156"/>
    </row>
    <row r="12021" spans="37:37">
      <c r="AK12021" s="156"/>
    </row>
    <row r="12022" spans="37:37">
      <c r="AK12022" s="156"/>
    </row>
    <row r="12023" spans="37:37">
      <c r="AK12023" s="156"/>
    </row>
    <row r="12024" spans="37:37">
      <c r="AK12024" s="156"/>
    </row>
    <row r="12025" spans="37:37">
      <c r="AK12025" s="156"/>
    </row>
    <row r="12026" spans="37:37">
      <c r="AK12026" s="156"/>
    </row>
    <row r="12027" spans="37:37">
      <c r="AK12027" s="156"/>
    </row>
    <row r="12028" spans="37:37">
      <c r="AK12028" s="156"/>
    </row>
    <row r="12029" spans="37:37">
      <c r="AK12029" s="156"/>
    </row>
    <row r="12030" spans="37:37">
      <c r="AK12030" s="156"/>
    </row>
    <row r="12031" spans="37:37">
      <c r="AK12031" s="156"/>
    </row>
    <row r="12032" spans="37:37">
      <c r="AK12032" s="156"/>
    </row>
    <row r="12033" spans="37:37">
      <c r="AK12033" s="156"/>
    </row>
    <row r="12034" spans="37:37">
      <c r="AK12034" s="156"/>
    </row>
    <row r="12035" spans="37:37">
      <c r="AK12035" s="156"/>
    </row>
    <row r="12036" spans="37:37">
      <c r="AK12036" s="156"/>
    </row>
    <row r="12037" spans="37:37">
      <c r="AK12037" s="156"/>
    </row>
    <row r="12038" spans="37:37">
      <c r="AK12038" s="156"/>
    </row>
    <row r="12039" spans="37:37">
      <c r="AK12039" s="156"/>
    </row>
    <row r="12040" spans="37:37">
      <c r="AK12040" s="156"/>
    </row>
    <row r="12041" spans="37:37">
      <c r="AK12041" s="156"/>
    </row>
    <row r="12042" spans="37:37">
      <c r="AK12042" s="156"/>
    </row>
    <row r="12043" spans="37:37">
      <c r="AK12043" s="156"/>
    </row>
    <row r="12044" spans="37:37">
      <c r="AK12044" s="156"/>
    </row>
    <row r="12045" spans="37:37">
      <c r="AK12045" s="156"/>
    </row>
    <row r="12046" spans="37:37">
      <c r="AK12046" s="156"/>
    </row>
    <row r="12047" spans="37:37">
      <c r="AK12047" s="156"/>
    </row>
    <row r="12048" spans="37:37">
      <c r="AK12048" s="156"/>
    </row>
    <row r="12049" spans="37:37">
      <c r="AK12049" s="156"/>
    </row>
    <row r="12050" spans="37:37">
      <c r="AK12050" s="156"/>
    </row>
    <row r="12051" spans="37:37">
      <c r="AK12051" s="156"/>
    </row>
    <row r="12052" spans="37:37">
      <c r="AK12052" s="156"/>
    </row>
    <row r="12053" spans="37:37">
      <c r="AK12053" s="156"/>
    </row>
    <row r="12054" spans="37:37">
      <c r="AK12054" s="156"/>
    </row>
    <row r="12055" spans="37:37">
      <c r="AK12055" s="156"/>
    </row>
    <row r="12056" spans="37:37">
      <c r="AK12056" s="156"/>
    </row>
    <row r="12057" spans="37:37">
      <c r="AK12057" s="156"/>
    </row>
    <row r="12058" spans="37:37">
      <c r="AK12058" s="156"/>
    </row>
    <row r="12059" spans="37:37">
      <c r="AK12059" s="156"/>
    </row>
    <row r="12060" spans="37:37">
      <c r="AK12060" s="156"/>
    </row>
    <row r="12061" spans="37:37">
      <c r="AK12061" s="156"/>
    </row>
    <row r="12062" spans="37:37">
      <c r="AK12062" s="156"/>
    </row>
    <row r="12063" spans="37:37">
      <c r="AK12063" s="156"/>
    </row>
    <row r="12064" spans="37:37">
      <c r="AK12064" s="156"/>
    </row>
    <row r="12065" spans="37:37">
      <c r="AK12065" s="156"/>
    </row>
    <row r="12066" spans="37:37">
      <c r="AK12066" s="156"/>
    </row>
    <row r="12067" spans="37:37">
      <c r="AK12067" s="156"/>
    </row>
    <row r="12068" spans="37:37">
      <c r="AK12068" s="156"/>
    </row>
    <row r="12069" spans="37:37">
      <c r="AK12069" s="156"/>
    </row>
    <row r="12070" spans="37:37">
      <c r="AK12070" s="156"/>
    </row>
    <row r="12071" spans="37:37">
      <c r="AK12071" s="156"/>
    </row>
    <row r="12072" spans="37:37">
      <c r="AK12072" s="156"/>
    </row>
    <row r="12073" spans="37:37">
      <c r="AK12073" s="156"/>
    </row>
    <row r="12074" spans="37:37">
      <c r="AK12074" s="156"/>
    </row>
    <row r="12075" spans="37:37">
      <c r="AK12075" s="156"/>
    </row>
    <row r="12076" spans="37:37">
      <c r="AK12076" s="156"/>
    </row>
    <row r="12077" spans="37:37">
      <c r="AK12077" s="156"/>
    </row>
    <row r="12078" spans="37:37">
      <c r="AK12078" s="156"/>
    </row>
    <row r="12079" spans="37:37">
      <c r="AK12079" s="156"/>
    </row>
    <row r="12080" spans="37:37">
      <c r="AK12080" s="156"/>
    </row>
    <row r="12081" spans="37:37">
      <c r="AK12081" s="156"/>
    </row>
    <row r="12082" spans="37:37">
      <c r="AK12082" s="156"/>
    </row>
    <row r="12083" spans="37:37">
      <c r="AK12083" s="156"/>
    </row>
    <row r="12084" spans="37:37">
      <c r="AK12084" s="156"/>
    </row>
    <row r="12085" spans="37:37">
      <c r="AK12085" s="156"/>
    </row>
    <row r="12086" spans="37:37">
      <c r="AK12086" s="156"/>
    </row>
    <row r="12087" spans="37:37">
      <c r="AK12087" s="156"/>
    </row>
    <row r="12088" spans="37:37">
      <c r="AK12088" s="156"/>
    </row>
    <row r="12089" spans="37:37">
      <c r="AK12089" s="156"/>
    </row>
    <row r="12090" spans="37:37">
      <c r="AK12090" s="156"/>
    </row>
    <row r="12091" spans="37:37">
      <c r="AK12091" s="156"/>
    </row>
    <row r="12092" spans="37:37">
      <c r="AK12092" s="156"/>
    </row>
    <row r="12093" spans="37:37">
      <c r="AK12093" s="156"/>
    </row>
    <row r="12094" spans="37:37">
      <c r="AK12094" s="156"/>
    </row>
    <row r="12095" spans="37:37">
      <c r="AK12095" s="156"/>
    </row>
    <row r="12096" spans="37:37">
      <c r="AK12096" s="156"/>
    </row>
    <row r="12097" spans="37:37">
      <c r="AK12097" s="156"/>
    </row>
    <row r="12098" spans="37:37">
      <c r="AK12098" s="156"/>
    </row>
    <row r="12099" spans="37:37">
      <c r="AK12099" s="156"/>
    </row>
    <row r="12100" spans="37:37">
      <c r="AK12100" s="156"/>
    </row>
    <row r="12101" spans="37:37">
      <c r="AK12101" s="156"/>
    </row>
    <row r="12102" spans="37:37">
      <c r="AK12102" s="156"/>
    </row>
    <row r="12103" spans="37:37">
      <c r="AK12103" s="156"/>
    </row>
    <row r="12104" spans="37:37">
      <c r="AK12104" s="156"/>
    </row>
    <row r="12105" spans="37:37">
      <c r="AK12105" s="156"/>
    </row>
    <row r="12106" spans="37:37">
      <c r="AK12106" s="156"/>
    </row>
    <row r="12107" spans="37:37">
      <c r="AK12107" s="156"/>
    </row>
    <row r="12108" spans="37:37">
      <c r="AK12108" s="156"/>
    </row>
    <row r="12109" spans="37:37">
      <c r="AK12109" s="156"/>
    </row>
    <row r="12110" spans="37:37">
      <c r="AK12110" s="156"/>
    </row>
    <row r="12111" spans="37:37">
      <c r="AK12111" s="156"/>
    </row>
    <row r="12112" spans="37:37">
      <c r="AK12112" s="156"/>
    </row>
    <row r="12113" spans="37:37">
      <c r="AK12113" s="156"/>
    </row>
    <row r="12114" spans="37:37">
      <c r="AK12114" s="156"/>
    </row>
    <row r="12115" spans="37:37">
      <c r="AK12115" s="156"/>
    </row>
    <row r="12116" spans="37:37">
      <c r="AK12116" s="156"/>
    </row>
    <row r="12117" spans="37:37">
      <c r="AK12117" s="156"/>
    </row>
    <row r="12118" spans="37:37">
      <c r="AK12118" s="156"/>
    </row>
    <row r="12119" spans="37:37">
      <c r="AK12119" s="156"/>
    </row>
    <row r="12120" spans="37:37">
      <c r="AK12120" s="156"/>
    </row>
    <row r="12121" spans="37:37">
      <c r="AK12121" s="156"/>
    </row>
    <row r="12122" spans="37:37">
      <c r="AK12122" s="156"/>
    </row>
    <row r="12123" spans="37:37">
      <c r="AK12123" s="156"/>
    </row>
    <row r="12124" spans="37:37">
      <c r="AK12124" s="156"/>
    </row>
    <row r="12125" spans="37:37">
      <c r="AK12125" s="156"/>
    </row>
    <row r="12126" spans="37:37">
      <c r="AK12126" s="156"/>
    </row>
    <row r="12127" spans="37:37">
      <c r="AK12127" s="156"/>
    </row>
    <row r="12128" spans="37:37">
      <c r="AK12128" s="156"/>
    </row>
    <row r="12129" spans="37:37">
      <c r="AK12129" s="156"/>
    </row>
    <row r="12130" spans="37:37">
      <c r="AK12130" s="156"/>
    </row>
    <row r="12131" spans="37:37">
      <c r="AK12131" s="156"/>
    </row>
    <row r="12132" spans="37:37">
      <c r="AK12132" s="156"/>
    </row>
    <row r="12133" spans="37:37">
      <c r="AK12133" s="156"/>
    </row>
    <row r="12134" spans="37:37">
      <c r="AK12134" s="156"/>
    </row>
    <row r="12135" spans="37:37">
      <c r="AK12135" s="156"/>
    </row>
    <row r="12136" spans="37:37">
      <c r="AK12136" s="156"/>
    </row>
    <row r="12137" spans="37:37">
      <c r="AK12137" s="156"/>
    </row>
    <row r="12138" spans="37:37">
      <c r="AK12138" s="156"/>
    </row>
    <row r="12139" spans="37:37">
      <c r="AK12139" s="156"/>
    </row>
    <row r="12140" spans="37:37">
      <c r="AK12140" s="156"/>
    </row>
    <row r="12141" spans="37:37">
      <c r="AK12141" s="156"/>
    </row>
    <row r="12142" spans="37:37">
      <c r="AK12142" s="156"/>
    </row>
    <row r="12143" spans="37:37">
      <c r="AK12143" s="156"/>
    </row>
    <row r="12144" spans="37:37">
      <c r="AK12144" s="156"/>
    </row>
    <row r="12145" spans="37:37">
      <c r="AK12145" s="156"/>
    </row>
    <row r="12146" spans="37:37">
      <c r="AK12146" s="156"/>
    </row>
    <row r="12147" spans="37:37">
      <c r="AK12147" s="156"/>
    </row>
    <row r="12148" spans="37:37">
      <c r="AK12148" s="156"/>
    </row>
    <row r="12149" spans="37:37">
      <c r="AK12149" s="156"/>
    </row>
    <row r="12150" spans="37:37">
      <c r="AK12150" s="156"/>
    </row>
    <row r="12151" spans="37:37">
      <c r="AK12151" s="156"/>
    </row>
    <row r="12152" spans="37:37">
      <c r="AK12152" s="156"/>
    </row>
    <row r="12153" spans="37:37">
      <c r="AK12153" s="156"/>
    </row>
    <row r="12154" spans="37:37">
      <c r="AK12154" s="156"/>
    </row>
    <row r="12155" spans="37:37">
      <c r="AK12155" s="156"/>
    </row>
    <row r="12156" spans="37:37">
      <c r="AK12156" s="156"/>
    </row>
    <row r="12157" spans="37:37">
      <c r="AK12157" s="156"/>
    </row>
    <row r="12158" spans="37:37">
      <c r="AK12158" s="156"/>
    </row>
    <row r="12159" spans="37:37">
      <c r="AK12159" s="156"/>
    </row>
    <row r="12160" spans="37:37">
      <c r="AK12160" s="156"/>
    </row>
    <row r="12161" spans="37:37">
      <c r="AK12161" s="156"/>
    </row>
    <row r="12162" spans="37:37">
      <c r="AK12162" s="156"/>
    </row>
    <row r="12163" spans="37:37">
      <c r="AK12163" s="156"/>
    </row>
    <row r="12164" spans="37:37">
      <c r="AK12164" s="156"/>
    </row>
    <row r="12165" spans="37:37">
      <c r="AK12165" s="156"/>
    </row>
    <row r="12166" spans="37:37">
      <c r="AK12166" s="156"/>
    </row>
    <row r="12167" spans="37:37">
      <c r="AK12167" s="156"/>
    </row>
    <row r="12168" spans="37:37">
      <c r="AK12168" s="156"/>
    </row>
    <row r="12169" spans="37:37">
      <c r="AK12169" s="156"/>
    </row>
    <row r="12170" spans="37:37">
      <c r="AK12170" s="156"/>
    </row>
    <row r="12171" spans="37:37">
      <c r="AK12171" s="156"/>
    </row>
    <row r="12172" spans="37:37">
      <c r="AK12172" s="156"/>
    </row>
    <row r="12173" spans="37:37">
      <c r="AK12173" s="156"/>
    </row>
    <row r="12174" spans="37:37">
      <c r="AK12174" s="156"/>
    </row>
    <row r="12175" spans="37:37">
      <c r="AK12175" s="156"/>
    </row>
    <row r="12176" spans="37:37">
      <c r="AK12176" s="156"/>
    </row>
    <row r="12177" spans="37:37">
      <c r="AK12177" s="156"/>
    </row>
    <row r="12178" spans="37:37">
      <c r="AK12178" s="156"/>
    </row>
    <row r="12179" spans="37:37">
      <c r="AK12179" s="156"/>
    </row>
    <row r="12180" spans="37:37">
      <c r="AK12180" s="156"/>
    </row>
    <row r="12181" spans="37:37">
      <c r="AK12181" s="156"/>
    </row>
    <row r="12182" spans="37:37">
      <c r="AK12182" s="156"/>
    </row>
    <row r="12183" spans="37:37">
      <c r="AK12183" s="156"/>
    </row>
    <row r="12184" spans="37:37">
      <c r="AK12184" s="156"/>
    </row>
    <row r="12185" spans="37:37">
      <c r="AK12185" s="156"/>
    </row>
    <row r="12186" spans="37:37">
      <c r="AK12186" s="156"/>
    </row>
    <row r="12187" spans="37:37">
      <c r="AK12187" s="156"/>
    </row>
    <row r="12188" spans="37:37">
      <c r="AK12188" s="156"/>
    </row>
    <row r="12189" spans="37:37">
      <c r="AK12189" s="156"/>
    </row>
    <row r="12190" spans="37:37">
      <c r="AK12190" s="156"/>
    </row>
    <row r="12191" spans="37:37">
      <c r="AK12191" s="156"/>
    </row>
    <row r="12192" spans="37:37">
      <c r="AK12192" s="156"/>
    </row>
    <row r="12193" spans="37:37">
      <c r="AK12193" s="156"/>
    </row>
    <row r="12194" spans="37:37">
      <c r="AK12194" s="156"/>
    </row>
    <row r="12195" spans="37:37">
      <c r="AK12195" s="156"/>
    </row>
    <row r="12196" spans="37:37">
      <c r="AK12196" s="156"/>
    </row>
    <row r="12197" spans="37:37">
      <c r="AK12197" s="156"/>
    </row>
    <row r="12198" spans="37:37">
      <c r="AK12198" s="156"/>
    </row>
    <row r="12199" spans="37:37">
      <c r="AK12199" s="156"/>
    </row>
    <row r="12200" spans="37:37">
      <c r="AK12200" s="156"/>
    </row>
    <row r="12201" spans="37:37">
      <c r="AK12201" s="156"/>
    </row>
    <row r="12202" spans="37:37">
      <c r="AK12202" s="156"/>
    </row>
    <row r="12203" spans="37:37">
      <c r="AK12203" s="156"/>
    </row>
    <row r="12204" spans="37:37">
      <c r="AK12204" s="156"/>
    </row>
    <row r="12205" spans="37:37">
      <c r="AK12205" s="156"/>
    </row>
    <row r="12206" spans="37:37">
      <c r="AK12206" s="156"/>
    </row>
    <row r="12207" spans="37:37">
      <c r="AK12207" s="156"/>
    </row>
    <row r="12208" spans="37:37">
      <c r="AK12208" s="156"/>
    </row>
    <row r="12209" spans="37:37">
      <c r="AK12209" s="156"/>
    </row>
    <row r="12210" spans="37:37">
      <c r="AK12210" s="156"/>
    </row>
    <row r="12211" spans="37:37">
      <c r="AK12211" s="156"/>
    </row>
    <row r="12212" spans="37:37">
      <c r="AK12212" s="156"/>
    </row>
    <row r="12213" spans="37:37">
      <c r="AK12213" s="156"/>
    </row>
    <row r="12214" spans="37:37">
      <c r="AK12214" s="156"/>
    </row>
    <row r="12215" spans="37:37">
      <c r="AK12215" s="156"/>
    </row>
    <row r="12216" spans="37:37">
      <c r="AK12216" s="156"/>
    </row>
    <row r="12217" spans="37:37">
      <c r="AK12217" s="156"/>
    </row>
    <row r="12218" spans="37:37">
      <c r="AK12218" s="156"/>
    </row>
    <row r="12219" spans="37:37">
      <c r="AK12219" s="156"/>
    </row>
    <row r="12220" spans="37:37">
      <c r="AK12220" s="156"/>
    </row>
    <row r="12221" spans="37:37">
      <c r="AK12221" s="156"/>
    </row>
    <row r="12222" spans="37:37">
      <c r="AK12222" s="156"/>
    </row>
    <row r="12223" spans="37:37">
      <c r="AK12223" s="156"/>
    </row>
    <row r="12224" spans="37:37">
      <c r="AK12224" s="156"/>
    </row>
    <row r="12225" spans="37:37">
      <c r="AK12225" s="156"/>
    </row>
    <row r="12226" spans="37:37">
      <c r="AK12226" s="156"/>
    </row>
    <row r="12227" spans="37:37">
      <c r="AK12227" s="156"/>
    </row>
    <row r="12228" spans="37:37">
      <c r="AK12228" s="156"/>
    </row>
    <row r="12229" spans="37:37">
      <c r="AK12229" s="156"/>
    </row>
    <row r="12230" spans="37:37">
      <c r="AK12230" s="156"/>
    </row>
    <row r="12231" spans="37:37">
      <c r="AK12231" s="156"/>
    </row>
    <row r="12232" spans="37:37">
      <c r="AK12232" s="156"/>
    </row>
    <row r="12233" spans="37:37">
      <c r="AK12233" s="156"/>
    </row>
    <row r="12234" spans="37:37">
      <c r="AK12234" s="156"/>
    </row>
    <row r="12235" spans="37:37">
      <c r="AK12235" s="156"/>
    </row>
    <row r="12236" spans="37:37">
      <c r="AK12236" s="156"/>
    </row>
    <row r="12237" spans="37:37">
      <c r="AK12237" s="156"/>
    </row>
    <row r="12238" spans="37:37">
      <c r="AK12238" s="156"/>
    </row>
    <row r="12239" spans="37:37">
      <c r="AK12239" s="156"/>
    </row>
    <row r="12240" spans="37:37">
      <c r="AK12240" s="156"/>
    </row>
    <row r="12241" spans="37:37">
      <c r="AK12241" s="156"/>
    </row>
    <row r="12242" spans="37:37">
      <c r="AK12242" s="156"/>
    </row>
    <row r="12243" spans="37:37">
      <c r="AK12243" s="156"/>
    </row>
    <row r="12244" spans="37:37">
      <c r="AK12244" s="156"/>
    </row>
    <row r="12245" spans="37:37">
      <c r="AK12245" s="156"/>
    </row>
    <row r="12246" spans="37:37">
      <c r="AK12246" s="156"/>
    </row>
    <row r="12247" spans="37:37">
      <c r="AK12247" s="156"/>
    </row>
    <row r="12248" spans="37:37">
      <c r="AK12248" s="156"/>
    </row>
    <row r="12249" spans="37:37">
      <c r="AK12249" s="156"/>
    </row>
    <row r="12250" spans="37:37">
      <c r="AK12250" s="156"/>
    </row>
    <row r="12251" spans="37:37">
      <c r="AK12251" s="156"/>
    </row>
    <row r="12252" spans="37:37">
      <c r="AK12252" s="156"/>
    </row>
    <row r="12253" spans="37:37">
      <c r="AK12253" s="156"/>
    </row>
    <row r="12254" spans="37:37">
      <c r="AK12254" s="156"/>
    </row>
    <row r="12255" spans="37:37">
      <c r="AK12255" s="156"/>
    </row>
    <row r="12256" spans="37:37">
      <c r="AK12256" s="156"/>
    </row>
    <row r="12257" spans="37:37">
      <c r="AK12257" s="156"/>
    </row>
    <row r="12258" spans="37:37">
      <c r="AK12258" s="156"/>
    </row>
    <row r="12259" spans="37:37">
      <c r="AK12259" s="156"/>
    </row>
    <row r="12260" spans="37:37">
      <c r="AK12260" s="156"/>
    </row>
    <row r="12261" spans="37:37">
      <c r="AK12261" s="156"/>
    </row>
    <row r="12262" spans="37:37">
      <c r="AK12262" s="156"/>
    </row>
    <row r="12263" spans="37:37">
      <c r="AK12263" s="156"/>
    </row>
    <row r="12264" spans="37:37">
      <c r="AK12264" s="156"/>
    </row>
    <row r="12265" spans="37:37">
      <c r="AK12265" s="156"/>
    </row>
    <row r="12266" spans="37:37">
      <c r="AK12266" s="156"/>
    </row>
    <row r="12267" spans="37:37">
      <c r="AK12267" s="156"/>
    </row>
    <row r="12268" spans="37:37">
      <c r="AK12268" s="156"/>
    </row>
    <row r="12269" spans="37:37">
      <c r="AK12269" s="156"/>
    </row>
    <row r="12270" spans="37:37">
      <c r="AK12270" s="156"/>
    </row>
    <row r="12271" spans="37:37">
      <c r="AK12271" s="156"/>
    </row>
    <row r="12272" spans="37:37">
      <c r="AK12272" s="156"/>
    </row>
    <row r="12273" spans="37:37">
      <c r="AK12273" s="156"/>
    </row>
    <row r="12274" spans="37:37">
      <c r="AK12274" s="156"/>
    </row>
    <row r="12275" spans="37:37">
      <c r="AK12275" s="156"/>
    </row>
    <row r="12276" spans="37:37">
      <c r="AK12276" s="156"/>
    </row>
    <row r="12277" spans="37:37">
      <c r="AK12277" s="156"/>
    </row>
    <row r="12278" spans="37:37">
      <c r="AK12278" s="156"/>
    </row>
    <row r="12279" spans="37:37">
      <c r="AK12279" s="156"/>
    </row>
    <row r="12280" spans="37:37">
      <c r="AK12280" s="156"/>
    </row>
    <row r="12281" spans="37:37">
      <c r="AK12281" s="156"/>
    </row>
    <row r="12282" spans="37:37">
      <c r="AK12282" s="156"/>
    </row>
    <row r="12283" spans="37:37">
      <c r="AK12283" s="156"/>
    </row>
    <row r="12284" spans="37:37">
      <c r="AK12284" s="156"/>
    </row>
    <row r="12285" spans="37:37">
      <c r="AK12285" s="156"/>
    </row>
    <row r="12286" spans="37:37">
      <c r="AK12286" s="156"/>
    </row>
    <row r="12287" spans="37:37">
      <c r="AK12287" s="156"/>
    </row>
    <row r="12288" spans="37:37">
      <c r="AK12288" s="156"/>
    </row>
    <row r="12289" spans="37:37">
      <c r="AK12289" s="156"/>
    </row>
    <row r="12290" spans="37:37">
      <c r="AK12290" s="156"/>
    </row>
    <row r="12291" spans="37:37">
      <c r="AK12291" s="156"/>
    </row>
    <row r="12292" spans="37:37">
      <c r="AK12292" s="156"/>
    </row>
    <row r="12293" spans="37:37">
      <c r="AK12293" s="156"/>
    </row>
    <row r="12294" spans="37:37">
      <c r="AK12294" s="156"/>
    </row>
    <row r="12295" spans="37:37">
      <c r="AK12295" s="156"/>
    </row>
    <row r="12296" spans="37:37">
      <c r="AK12296" s="156"/>
    </row>
    <row r="12297" spans="37:37">
      <c r="AK12297" s="156"/>
    </row>
    <row r="12298" spans="37:37">
      <c r="AK12298" s="156"/>
    </row>
    <row r="12299" spans="37:37">
      <c r="AK12299" s="156"/>
    </row>
    <row r="12300" spans="37:37">
      <c r="AK12300" s="156"/>
    </row>
    <row r="12301" spans="37:37">
      <c r="AK12301" s="156"/>
    </row>
    <row r="12302" spans="37:37">
      <c r="AK12302" s="156"/>
    </row>
    <row r="12303" spans="37:37">
      <c r="AK12303" s="156"/>
    </row>
    <row r="12304" spans="37:37">
      <c r="AK12304" s="156"/>
    </row>
    <row r="12305" spans="37:37">
      <c r="AK12305" s="156"/>
    </row>
    <row r="12306" spans="37:37">
      <c r="AK12306" s="156"/>
    </row>
    <row r="12307" spans="37:37">
      <c r="AK12307" s="156"/>
    </row>
    <row r="12308" spans="37:37">
      <c r="AK12308" s="156"/>
    </row>
    <row r="12309" spans="37:37">
      <c r="AK12309" s="156"/>
    </row>
    <row r="12310" spans="37:37">
      <c r="AK12310" s="156"/>
    </row>
    <row r="12311" spans="37:37">
      <c r="AK12311" s="156"/>
    </row>
    <row r="12312" spans="37:37">
      <c r="AK12312" s="156"/>
    </row>
    <row r="12313" spans="37:37">
      <c r="AK12313" s="156"/>
    </row>
    <row r="12314" spans="37:37">
      <c r="AK12314" s="156"/>
    </row>
    <row r="12315" spans="37:37">
      <c r="AK12315" s="156"/>
    </row>
    <row r="12316" spans="37:37">
      <c r="AK12316" s="156"/>
    </row>
    <row r="12317" spans="37:37">
      <c r="AK12317" s="156"/>
    </row>
    <row r="12318" spans="37:37">
      <c r="AK12318" s="156"/>
    </row>
    <row r="12319" spans="37:37">
      <c r="AK12319" s="156"/>
    </row>
    <row r="12320" spans="37:37">
      <c r="AK12320" s="156"/>
    </row>
    <row r="12321" spans="37:37">
      <c r="AK12321" s="156"/>
    </row>
    <row r="12322" spans="37:37">
      <c r="AK12322" s="156"/>
    </row>
    <row r="12323" spans="37:37">
      <c r="AK12323" s="156"/>
    </row>
    <row r="12324" spans="37:37">
      <c r="AK12324" s="156"/>
    </row>
    <row r="12325" spans="37:37">
      <c r="AK12325" s="156"/>
    </row>
    <row r="12326" spans="37:37">
      <c r="AK12326" s="156"/>
    </row>
    <row r="12327" spans="37:37">
      <c r="AK12327" s="156"/>
    </row>
    <row r="12328" spans="37:37">
      <c r="AK12328" s="156"/>
    </row>
    <row r="12329" spans="37:37">
      <c r="AK12329" s="156"/>
    </row>
    <row r="12330" spans="37:37">
      <c r="AK12330" s="156"/>
    </row>
    <row r="12331" spans="37:37">
      <c r="AK12331" s="156"/>
    </row>
    <row r="12332" spans="37:37">
      <c r="AK12332" s="156"/>
    </row>
    <row r="12333" spans="37:37">
      <c r="AK12333" s="156"/>
    </row>
    <row r="12334" spans="37:37">
      <c r="AK12334" s="156"/>
    </row>
    <row r="12335" spans="37:37">
      <c r="AK12335" s="156"/>
    </row>
    <row r="12336" spans="37:37">
      <c r="AK12336" s="156"/>
    </row>
    <row r="12337" spans="37:37">
      <c r="AK12337" s="156"/>
    </row>
    <row r="12338" spans="37:37">
      <c r="AK12338" s="156"/>
    </row>
    <row r="12339" spans="37:37">
      <c r="AK12339" s="156"/>
    </row>
    <row r="12340" spans="37:37">
      <c r="AK12340" s="156"/>
    </row>
    <row r="12341" spans="37:37">
      <c r="AK12341" s="156"/>
    </row>
    <row r="12342" spans="37:37">
      <c r="AK12342" s="156"/>
    </row>
    <row r="12343" spans="37:37">
      <c r="AK12343" s="156"/>
    </row>
    <row r="12344" spans="37:37">
      <c r="AK12344" s="156"/>
    </row>
    <row r="12345" spans="37:37">
      <c r="AK12345" s="156"/>
    </row>
    <row r="12346" spans="37:37">
      <c r="AK12346" s="156"/>
    </row>
    <row r="12347" spans="37:37">
      <c r="AK12347" s="156"/>
    </row>
    <row r="12348" spans="37:37">
      <c r="AK12348" s="156"/>
    </row>
    <row r="12349" spans="37:37">
      <c r="AK12349" s="156"/>
    </row>
    <row r="12350" spans="37:37">
      <c r="AK12350" s="156"/>
    </row>
    <row r="12351" spans="37:37">
      <c r="AK12351" s="156"/>
    </row>
    <row r="12352" spans="37:37">
      <c r="AK12352" s="156"/>
    </row>
    <row r="12353" spans="37:37">
      <c r="AK12353" s="156"/>
    </row>
    <row r="12354" spans="37:37">
      <c r="AK12354" s="156"/>
    </row>
    <row r="12355" spans="37:37">
      <c r="AK12355" s="156"/>
    </row>
    <row r="12356" spans="37:37">
      <c r="AK12356" s="156"/>
    </row>
    <row r="12357" spans="37:37">
      <c r="AK12357" s="156"/>
    </row>
    <row r="12358" spans="37:37">
      <c r="AK12358" s="156"/>
    </row>
    <row r="12359" spans="37:37">
      <c r="AK12359" s="156"/>
    </row>
    <row r="12360" spans="37:37">
      <c r="AK12360" s="156"/>
    </row>
    <row r="12361" spans="37:37">
      <c r="AK12361" s="156"/>
    </row>
    <row r="12362" spans="37:37">
      <c r="AK12362" s="156"/>
    </row>
    <row r="12363" spans="37:37">
      <c r="AK12363" s="156"/>
    </row>
    <row r="12364" spans="37:37">
      <c r="AK12364" s="156"/>
    </row>
    <row r="12365" spans="37:37">
      <c r="AK12365" s="156"/>
    </row>
    <row r="12366" spans="37:37">
      <c r="AK12366" s="156"/>
    </row>
    <row r="12367" spans="37:37">
      <c r="AK12367" s="156"/>
    </row>
    <row r="12368" spans="37:37">
      <c r="AK12368" s="156"/>
    </row>
    <row r="12369" spans="37:37">
      <c r="AK12369" s="156"/>
    </row>
    <row r="12370" spans="37:37">
      <c r="AK12370" s="156"/>
    </row>
    <row r="12371" spans="37:37">
      <c r="AK12371" s="156"/>
    </row>
    <row r="12372" spans="37:37">
      <c r="AK12372" s="156"/>
    </row>
    <row r="12373" spans="37:37">
      <c r="AK12373" s="156"/>
    </row>
    <row r="12374" spans="37:37">
      <c r="AK12374" s="156"/>
    </row>
    <row r="12375" spans="37:37">
      <c r="AK12375" s="156"/>
    </row>
    <row r="12376" spans="37:37">
      <c r="AK12376" s="156"/>
    </row>
    <row r="12377" spans="37:37">
      <c r="AK12377" s="156"/>
    </row>
    <row r="12378" spans="37:37">
      <c r="AK12378" s="156"/>
    </row>
    <row r="12379" spans="37:37">
      <c r="AK12379" s="156"/>
    </row>
    <row r="12380" spans="37:37">
      <c r="AK12380" s="156"/>
    </row>
    <row r="12381" spans="37:37">
      <c r="AK12381" s="156"/>
    </row>
    <row r="12382" spans="37:37">
      <c r="AK12382" s="156"/>
    </row>
    <row r="12383" spans="37:37">
      <c r="AK12383" s="156"/>
    </row>
    <row r="12384" spans="37:37">
      <c r="AK12384" s="156"/>
    </row>
    <row r="12385" spans="37:37">
      <c r="AK12385" s="156"/>
    </row>
    <row r="12386" spans="37:37">
      <c r="AK12386" s="156"/>
    </row>
    <row r="12387" spans="37:37">
      <c r="AK12387" s="156"/>
    </row>
    <row r="12388" spans="37:37">
      <c r="AK12388" s="156"/>
    </row>
    <row r="12389" spans="37:37">
      <c r="AK12389" s="156"/>
    </row>
    <row r="12390" spans="37:37">
      <c r="AK12390" s="156"/>
    </row>
    <row r="12391" spans="37:37">
      <c r="AK12391" s="156"/>
    </row>
    <row r="12392" spans="37:37">
      <c r="AK12392" s="156"/>
    </row>
    <row r="12393" spans="37:37">
      <c r="AK12393" s="156"/>
    </row>
    <row r="12394" spans="37:37">
      <c r="AK12394" s="156"/>
    </row>
    <row r="12395" spans="37:37">
      <c r="AK12395" s="156"/>
    </row>
    <row r="12396" spans="37:37">
      <c r="AK12396" s="156"/>
    </row>
    <row r="12397" spans="37:37">
      <c r="AK12397" s="156"/>
    </row>
    <row r="12398" spans="37:37">
      <c r="AK12398" s="156"/>
    </row>
    <row r="12399" spans="37:37">
      <c r="AK12399" s="156"/>
    </row>
    <row r="12400" spans="37:37">
      <c r="AK12400" s="156"/>
    </row>
    <row r="12401" spans="37:37">
      <c r="AK12401" s="156"/>
    </row>
    <row r="12402" spans="37:37">
      <c r="AK12402" s="156"/>
    </row>
    <row r="12403" spans="37:37">
      <c r="AK12403" s="156"/>
    </row>
    <row r="12404" spans="37:37">
      <c r="AK12404" s="156"/>
    </row>
    <row r="12405" spans="37:37">
      <c r="AK12405" s="156"/>
    </row>
    <row r="12406" spans="37:37">
      <c r="AK12406" s="156"/>
    </row>
    <row r="12407" spans="37:37">
      <c r="AK12407" s="156"/>
    </row>
    <row r="12408" spans="37:37">
      <c r="AK12408" s="156"/>
    </row>
    <row r="12409" spans="37:37">
      <c r="AK12409" s="156"/>
    </row>
    <row r="12410" spans="37:37">
      <c r="AK12410" s="156"/>
    </row>
    <row r="12411" spans="37:37">
      <c r="AK12411" s="156"/>
    </row>
    <row r="12412" spans="37:37">
      <c r="AK12412" s="156"/>
    </row>
    <row r="12413" spans="37:37">
      <c r="AK12413" s="156"/>
    </row>
    <row r="12414" spans="37:37">
      <c r="AK12414" s="156"/>
    </row>
    <row r="12415" spans="37:37">
      <c r="AK12415" s="156"/>
    </row>
    <row r="12416" spans="37:37">
      <c r="AK12416" s="156"/>
    </row>
    <row r="12417" spans="37:37">
      <c r="AK12417" s="156"/>
    </row>
    <row r="12418" spans="37:37">
      <c r="AK12418" s="156"/>
    </row>
    <row r="12419" spans="37:37">
      <c r="AK12419" s="156"/>
    </row>
    <row r="12420" spans="37:37">
      <c r="AK12420" s="156"/>
    </row>
    <row r="12421" spans="37:37">
      <c r="AK12421" s="156"/>
    </row>
    <row r="12422" spans="37:37">
      <c r="AK12422" s="156"/>
    </row>
    <row r="12423" spans="37:37">
      <c r="AK12423" s="156"/>
    </row>
    <row r="12424" spans="37:37">
      <c r="AK12424" s="156"/>
    </row>
    <row r="12425" spans="37:37">
      <c r="AK12425" s="156"/>
    </row>
    <row r="12426" spans="37:37">
      <c r="AK12426" s="156"/>
    </row>
    <row r="12427" spans="37:37">
      <c r="AK12427" s="156"/>
    </row>
    <row r="12428" spans="37:37">
      <c r="AK12428" s="156"/>
    </row>
    <row r="12429" spans="37:37">
      <c r="AK12429" s="156"/>
    </row>
    <row r="12430" spans="37:37">
      <c r="AK12430" s="156"/>
    </row>
    <row r="12431" spans="37:37">
      <c r="AK12431" s="156"/>
    </row>
    <row r="12432" spans="37:37">
      <c r="AK12432" s="156"/>
    </row>
    <row r="12433" spans="37:37">
      <c r="AK12433" s="156"/>
    </row>
    <row r="12434" spans="37:37">
      <c r="AK12434" s="156"/>
    </row>
    <row r="12435" spans="37:37">
      <c r="AK12435" s="156"/>
    </row>
    <row r="12436" spans="37:37">
      <c r="AK12436" s="156"/>
    </row>
    <row r="12437" spans="37:37">
      <c r="AK12437" s="156"/>
    </row>
    <row r="12438" spans="37:37">
      <c r="AK12438" s="156"/>
    </row>
    <row r="12439" spans="37:37">
      <c r="AK12439" s="156"/>
    </row>
    <row r="12440" spans="37:37">
      <c r="AK12440" s="156"/>
    </row>
    <row r="12441" spans="37:37">
      <c r="AK12441" s="156"/>
    </row>
    <row r="12442" spans="37:37">
      <c r="AK12442" s="156"/>
    </row>
    <row r="12443" spans="37:37">
      <c r="AK12443" s="156"/>
    </row>
    <row r="12444" spans="37:37">
      <c r="AK12444" s="156"/>
    </row>
    <row r="12445" spans="37:37">
      <c r="AK12445" s="156"/>
    </row>
    <row r="12446" spans="37:37">
      <c r="AK12446" s="156"/>
    </row>
    <row r="12447" spans="37:37">
      <c r="AK12447" s="156"/>
    </row>
    <row r="12448" spans="37:37">
      <c r="AK12448" s="156"/>
    </row>
    <row r="12449" spans="37:37">
      <c r="AK12449" s="156"/>
    </row>
    <row r="12450" spans="37:37">
      <c r="AK12450" s="156"/>
    </row>
    <row r="12451" spans="37:37">
      <c r="AK12451" s="156"/>
    </row>
    <row r="12452" spans="37:37">
      <c r="AK12452" s="156"/>
    </row>
    <row r="12453" spans="37:37">
      <c r="AK12453" s="156"/>
    </row>
    <row r="12454" spans="37:37">
      <c r="AK12454" s="156"/>
    </row>
    <row r="12455" spans="37:37">
      <c r="AK12455" s="156"/>
    </row>
    <row r="12456" spans="37:37">
      <c r="AK12456" s="156"/>
    </row>
    <row r="12457" spans="37:37">
      <c r="AK12457" s="156"/>
    </row>
    <row r="12458" spans="37:37">
      <c r="AK12458" s="156"/>
    </row>
    <row r="12459" spans="37:37">
      <c r="AK12459" s="156"/>
    </row>
    <row r="12460" spans="37:37">
      <c r="AK12460" s="156"/>
    </row>
    <row r="12461" spans="37:37">
      <c r="AK12461" s="156"/>
    </row>
    <row r="12462" spans="37:37">
      <c r="AK12462" s="156"/>
    </row>
    <row r="12463" spans="37:37">
      <c r="AK12463" s="156"/>
    </row>
    <row r="12464" spans="37:37">
      <c r="AK12464" s="156"/>
    </row>
    <row r="12465" spans="37:37">
      <c r="AK12465" s="156"/>
    </row>
    <row r="12466" spans="37:37">
      <c r="AK12466" s="156"/>
    </row>
    <row r="12467" spans="37:37">
      <c r="AK12467" s="156"/>
    </row>
    <row r="12468" spans="37:37">
      <c r="AK12468" s="156"/>
    </row>
    <row r="12469" spans="37:37">
      <c r="AK12469" s="156"/>
    </row>
    <row r="12470" spans="37:37">
      <c r="AK12470" s="156"/>
    </row>
    <row r="12471" spans="37:37">
      <c r="AK12471" s="156"/>
    </row>
    <row r="12472" spans="37:37">
      <c r="AK12472" s="156"/>
    </row>
    <row r="12473" spans="37:37">
      <c r="AK12473" s="156"/>
    </row>
    <row r="12474" spans="37:37">
      <c r="AK12474" s="156"/>
    </row>
    <row r="12475" spans="37:37">
      <c r="AK12475" s="156"/>
    </row>
    <row r="12476" spans="37:37">
      <c r="AK12476" s="156"/>
    </row>
    <row r="12477" spans="37:37">
      <c r="AK12477" s="156"/>
    </row>
    <row r="12478" spans="37:37">
      <c r="AK12478" s="156"/>
    </row>
    <row r="12479" spans="37:37">
      <c r="AK12479" s="156"/>
    </row>
    <row r="12480" spans="37:37">
      <c r="AK12480" s="156"/>
    </row>
    <row r="12481" spans="37:37">
      <c r="AK12481" s="156"/>
    </row>
    <row r="12482" spans="37:37">
      <c r="AK12482" s="156"/>
    </row>
    <row r="12483" spans="37:37">
      <c r="AK12483" s="156"/>
    </row>
    <row r="12484" spans="37:37">
      <c r="AK12484" s="156"/>
    </row>
    <row r="12485" spans="37:37">
      <c r="AK12485" s="156"/>
    </row>
    <row r="12486" spans="37:37">
      <c r="AK12486" s="156"/>
    </row>
    <row r="12487" spans="37:37">
      <c r="AK12487" s="156"/>
    </row>
    <row r="12488" spans="37:37">
      <c r="AK12488" s="156"/>
    </row>
    <row r="12489" spans="37:37">
      <c r="AK12489" s="156"/>
    </row>
    <row r="12490" spans="37:37">
      <c r="AK12490" s="156"/>
    </row>
    <row r="12491" spans="37:37">
      <c r="AK12491" s="156"/>
    </row>
    <row r="12492" spans="37:37">
      <c r="AK12492" s="156"/>
    </row>
    <row r="12493" spans="37:37">
      <c r="AK12493" s="156"/>
    </row>
    <row r="12494" spans="37:37">
      <c r="AK12494" s="156"/>
    </row>
    <row r="12495" spans="37:37">
      <c r="AK12495" s="156"/>
    </row>
    <row r="12496" spans="37:37">
      <c r="AK12496" s="156"/>
    </row>
    <row r="12497" spans="37:37">
      <c r="AK12497" s="156"/>
    </row>
    <row r="12498" spans="37:37">
      <c r="AK12498" s="156"/>
    </row>
    <row r="12499" spans="37:37">
      <c r="AK12499" s="156"/>
    </row>
    <row r="12500" spans="37:37">
      <c r="AK12500" s="156"/>
    </row>
    <row r="12501" spans="37:37">
      <c r="AK12501" s="156"/>
    </row>
    <row r="12502" spans="37:37">
      <c r="AK12502" s="156"/>
    </row>
    <row r="12503" spans="37:37">
      <c r="AK12503" s="156"/>
    </row>
    <row r="12504" spans="37:37">
      <c r="AK12504" s="156"/>
    </row>
    <row r="12505" spans="37:37">
      <c r="AK12505" s="156"/>
    </row>
    <row r="12506" spans="37:37">
      <c r="AK12506" s="156"/>
    </row>
    <row r="12507" spans="37:37">
      <c r="AK12507" s="156"/>
    </row>
    <row r="12508" spans="37:37">
      <c r="AK12508" s="156"/>
    </row>
    <row r="12509" spans="37:37">
      <c r="AK12509" s="156"/>
    </row>
    <row r="12510" spans="37:37">
      <c r="AK12510" s="156"/>
    </row>
    <row r="12511" spans="37:37">
      <c r="AK12511" s="156"/>
    </row>
    <row r="12512" spans="37:37">
      <c r="AK12512" s="156"/>
    </row>
    <row r="12513" spans="37:37">
      <c r="AK12513" s="156"/>
    </row>
    <row r="12514" spans="37:37">
      <c r="AK12514" s="156"/>
    </row>
    <row r="12515" spans="37:37">
      <c r="AK12515" s="156"/>
    </row>
    <row r="12516" spans="37:37">
      <c r="AK12516" s="156"/>
    </row>
    <row r="12517" spans="37:37">
      <c r="AK12517" s="156"/>
    </row>
    <row r="12518" spans="37:37">
      <c r="AK12518" s="156"/>
    </row>
    <row r="12519" spans="37:37">
      <c r="AK12519" s="156"/>
    </row>
    <row r="12520" spans="37:37">
      <c r="AK12520" s="156"/>
    </row>
    <row r="12521" spans="37:37">
      <c r="AK12521" s="156"/>
    </row>
    <row r="12522" spans="37:37">
      <c r="AK12522" s="156"/>
    </row>
    <row r="12523" spans="37:37">
      <c r="AK12523" s="156"/>
    </row>
    <row r="12524" spans="37:37">
      <c r="AK12524" s="156"/>
    </row>
    <row r="12525" spans="37:37">
      <c r="AK12525" s="156"/>
    </row>
    <row r="12526" spans="37:37">
      <c r="AK12526" s="156"/>
    </row>
    <row r="12527" spans="37:37">
      <c r="AK12527" s="156"/>
    </row>
    <row r="12528" spans="37:37">
      <c r="AK12528" s="156"/>
    </row>
    <row r="12529" spans="37:37">
      <c r="AK12529" s="156"/>
    </row>
    <row r="12530" spans="37:37">
      <c r="AK12530" s="156"/>
    </row>
    <row r="12531" spans="37:37">
      <c r="AK12531" s="156"/>
    </row>
    <row r="12532" spans="37:37">
      <c r="AK12532" s="156"/>
    </row>
    <row r="12533" spans="37:37">
      <c r="AK12533" s="156"/>
    </row>
    <row r="12534" spans="37:37">
      <c r="AK12534" s="156"/>
    </row>
    <row r="12535" spans="37:37">
      <c r="AK12535" s="156"/>
    </row>
    <row r="12536" spans="37:37">
      <c r="AK12536" s="156"/>
    </row>
    <row r="12537" spans="37:37">
      <c r="AK12537" s="156"/>
    </row>
    <row r="12538" spans="37:37">
      <c r="AK12538" s="156"/>
    </row>
    <row r="12539" spans="37:37">
      <c r="AK12539" s="156"/>
    </row>
    <row r="12540" spans="37:37">
      <c r="AK12540" s="156"/>
    </row>
    <row r="12541" spans="37:37">
      <c r="AK12541" s="156"/>
    </row>
    <row r="12542" spans="37:37">
      <c r="AK12542" s="156"/>
    </row>
    <row r="12543" spans="37:37">
      <c r="AK12543" s="156"/>
    </row>
    <row r="12544" spans="37:37">
      <c r="AK12544" s="156"/>
    </row>
    <row r="12545" spans="37:37">
      <c r="AK12545" s="156"/>
    </row>
    <row r="12546" spans="37:37">
      <c r="AK12546" s="156"/>
    </row>
    <row r="12547" spans="37:37">
      <c r="AK12547" s="156"/>
    </row>
    <row r="12548" spans="37:37">
      <c r="AK12548" s="156"/>
    </row>
    <row r="12549" spans="37:37">
      <c r="AK12549" s="156"/>
    </row>
    <row r="12550" spans="37:37">
      <c r="AK12550" s="156"/>
    </row>
    <row r="12551" spans="37:37">
      <c r="AK12551" s="156"/>
    </row>
    <row r="12552" spans="37:37">
      <c r="AK12552" s="156"/>
    </row>
    <row r="12553" spans="37:37">
      <c r="AK12553" s="156"/>
    </row>
    <row r="12554" spans="37:37">
      <c r="AK12554" s="156"/>
    </row>
    <row r="12555" spans="37:37">
      <c r="AK12555" s="156"/>
    </row>
    <row r="12556" spans="37:37">
      <c r="AK12556" s="156"/>
    </row>
    <row r="12557" spans="37:37">
      <c r="AK12557" s="156"/>
    </row>
    <row r="12558" spans="37:37">
      <c r="AK12558" s="156"/>
    </row>
    <row r="12559" spans="37:37">
      <c r="AK12559" s="156"/>
    </row>
    <row r="12560" spans="37:37">
      <c r="AK12560" s="156"/>
    </row>
    <row r="12561" spans="37:37">
      <c r="AK12561" s="156"/>
    </row>
    <row r="12562" spans="37:37">
      <c r="AK12562" s="156"/>
    </row>
    <row r="12563" spans="37:37">
      <c r="AK12563" s="156"/>
    </row>
    <row r="12564" spans="37:37">
      <c r="AK12564" s="156"/>
    </row>
    <row r="12565" spans="37:37">
      <c r="AK12565" s="156"/>
    </row>
    <row r="12566" spans="37:37">
      <c r="AK12566" s="156"/>
    </row>
    <row r="12567" spans="37:37">
      <c r="AK12567" s="156"/>
    </row>
    <row r="12568" spans="37:37">
      <c r="AK12568" s="156"/>
    </row>
    <row r="12569" spans="37:37">
      <c r="AK12569" s="156"/>
    </row>
    <row r="12570" spans="37:37">
      <c r="AK12570" s="156"/>
    </row>
    <row r="12571" spans="37:37">
      <c r="AK12571" s="156"/>
    </row>
    <row r="12572" spans="37:37">
      <c r="AK12572" s="156"/>
    </row>
    <row r="12573" spans="37:37">
      <c r="AK12573" s="156"/>
    </row>
    <row r="12574" spans="37:37">
      <c r="AK12574" s="156"/>
    </row>
    <row r="12575" spans="37:37">
      <c r="AK12575" s="156"/>
    </row>
    <row r="12576" spans="37:37">
      <c r="AK12576" s="156"/>
    </row>
    <row r="12577" spans="37:37">
      <c r="AK12577" s="156"/>
    </row>
    <row r="12578" spans="37:37">
      <c r="AK12578" s="156"/>
    </row>
    <row r="12579" spans="37:37">
      <c r="AK12579" s="156"/>
    </row>
    <row r="12580" spans="37:37">
      <c r="AK12580" s="156"/>
    </row>
    <row r="12581" spans="37:37">
      <c r="AK12581" s="156"/>
    </row>
    <row r="12582" spans="37:37">
      <c r="AK12582" s="156"/>
    </row>
    <row r="12583" spans="37:37">
      <c r="AK12583" s="156"/>
    </row>
    <row r="12584" spans="37:37">
      <c r="AK12584" s="156"/>
    </row>
    <row r="12585" spans="37:37">
      <c r="AK12585" s="156"/>
    </row>
    <row r="12586" spans="37:37">
      <c r="AK12586" s="156"/>
    </row>
    <row r="12587" spans="37:37">
      <c r="AK12587" s="156"/>
    </row>
    <row r="12588" spans="37:37">
      <c r="AK12588" s="156"/>
    </row>
    <row r="12589" spans="37:37">
      <c r="AK12589" s="156"/>
    </row>
    <row r="12590" spans="37:37">
      <c r="AK12590" s="156"/>
    </row>
    <row r="12591" spans="37:37">
      <c r="AK12591" s="156"/>
    </row>
    <row r="12592" spans="37:37">
      <c r="AK12592" s="156"/>
    </row>
    <row r="12593" spans="37:37">
      <c r="AK12593" s="156"/>
    </row>
    <row r="12594" spans="37:37">
      <c r="AK12594" s="156"/>
    </row>
    <row r="12595" spans="37:37">
      <c r="AK12595" s="156"/>
    </row>
    <row r="12596" spans="37:37">
      <c r="AK12596" s="156"/>
    </row>
    <row r="12597" spans="37:37">
      <c r="AK12597" s="156"/>
    </row>
    <row r="12598" spans="37:37">
      <c r="AK12598" s="156"/>
    </row>
    <row r="12599" spans="37:37">
      <c r="AK12599" s="156"/>
    </row>
    <row r="12600" spans="37:37">
      <c r="AK12600" s="156"/>
    </row>
    <row r="12601" spans="37:37">
      <c r="AK12601" s="156"/>
    </row>
    <row r="12602" spans="37:37">
      <c r="AK12602" s="156"/>
    </row>
    <row r="12603" spans="37:37">
      <c r="AK12603" s="156"/>
    </row>
    <row r="12604" spans="37:37">
      <c r="AK12604" s="156"/>
    </row>
    <row r="12605" spans="37:37">
      <c r="AK12605" s="156"/>
    </row>
    <row r="12606" spans="37:37">
      <c r="AK12606" s="156"/>
    </row>
    <row r="12607" spans="37:37">
      <c r="AK12607" s="156"/>
    </row>
    <row r="12608" spans="37:37">
      <c r="AK12608" s="156"/>
    </row>
    <row r="12609" spans="37:37">
      <c r="AK12609" s="156"/>
    </row>
    <row r="12610" spans="37:37">
      <c r="AK12610" s="156"/>
    </row>
    <row r="12611" spans="37:37">
      <c r="AK12611" s="156"/>
    </row>
    <row r="12612" spans="37:37">
      <c r="AK12612" s="156"/>
    </row>
    <row r="12613" spans="37:37">
      <c r="AK12613" s="156"/>
    </row>
    <row r="12614" spans="37:37">
      <c r="AK12614" s="156"/>
    </row>
    <row r="12615" spans="37:37">
      <c r="AK12615" s="156"/>
    </row>
    <row r="12616" spans="37:37">
      <c r="AK12616" s="156"/>
    </row>
    <row r="12617" spans="37:37">
      <c r="AK12617" s="156"/>
    </row>
    <row r="12618" spans="37:37">
      <c r="AK12618" s="156"/>
    </row>
    <row r="12619" spans="37:37">
      <c r="AK12619" s="156"/>
    </row>
    <row r="12620" spans="37:37">
      <c r="AK12620" s="156"/>
    </row>
    <row r="12621" spans="37:37">
      <c r="AK12621" s="156"/>
    </row>
    <row r="12622" spans="37:37">
      <c r="AK12622" s="156"/>
    </row>
    <row r="12623" spans="37:37">
      <c r="AK12623" s="156"/>
    </row>
    <row r="12624" spans="37:37">
      <c r="AK12624" s="156"/>
    </row>
    <row r="12625" spans="37:37">
      <c r="AK12625" s="156"/>
    </row>
    <row r="12626" spans="37:37">
      <c r="AK12626" s="156"/>
    </row>
    <row r="12627" spans="37:37">
      <c r="AK12627" s="156"/>
    </row>
    <row r="12628" spans="37:37">
      <c r="AK12628" s="156"/>
    </row>
    <row r="12629" spans="37:37">
      <c r="AK12629" s="156"/>
    </row>
    <row r="12630" spans="37:37">
      <c r="AK12630" s="156"/>
    </row>
    <row r="12631" spans="37:37">
      <c r="AK12631" s="156"/>
    </row>
    <row r="12632" spans="37:37">
      <c r="AK12632" s="156"/>
    </row>
    <row r="12633" spans="37:37">
      <c r="AK12633" s="156"/>
    </row>
    <row r="12634" spans="37:37">
      <c r="AK12634" s="156"/>
    </row>
    <row r="12635" spans="37:37">
      <c r="AK12635" s="156"/>
    </row>
    <row r="12636" spans="37:37">
      <c r="AK12636" s="156"/>
    </row>
    <row r="12637" spans="37:37">
      <c r="AK12637" s="156"/>
    </row>
    <row r="12638" spans="37:37">
      <c r="AK12638" s="156"/>
    </row>
    <row r="12639" spans="37:37">
      <c r="AK12639" s="156"/>
    </row>
    <row r="12640" spans="37:37">
      <c r="AK12640" s="156"/>
    </row>
    <row r="12641" spans="37:37">
      <c r="AK12641" s="156"/>
    </row>
    <row r="12642" spans="37:37">
      <c r="AK12642" s="156"/>
    </row>
    <row r="12643" spans="37:37">
      <c r="AK12643" s="156"/>
    </row>
    <row r="12644" spans="37:37">
      <c r="AK12644" s="156"/>
    </row>
    <row r="12645" spans="37:37">
      <c r="AK12645" s="156"/>
    </row>
    <row r="12646" spans="37:37">
      <c r="AK12646" s="156"/>
    </row>
    <row r="12647" spans="37:37">
      <c r="AK12647" s="156"/>
    </row>
    <row r="12648" spans="37:37">
      <c r="AK12648" s="156"/>
    </row>
    <row r="12649" spans="37:37">
      <c r="AK12649" s="156"/>
    </row>
    <row r="12650" spans="37:37">
      <c r="AK12650" s="156"/>
    </row>
    <row r="12651" spans="37:37">
      <c r="AK12651" s="156"/>
    </row>
    <row r="12652" spans="37:37">
      <c r="AK12652" s="156"/>
    </row>
    <row r="12653" spans="37:37">
      <c r="AK12653" s="156"/>
    </row>
    <row r="12654" spans="37:37">
      <c r="AK12654" s="156"/>
    </row>
    <row r="12655" spans="37:37">
      <c r="AK12655" s="156"/>
    </row>
    <row r="12656" spans="37:37">
      <c r="AK12656" s="156"/>
    </row>
    <row r="12657" spans="37:37">
      <c r="AK12657" s="156"/>
    </row>
    <row r="12658" spans="37:37">
      <c r="AK12658" s="156"/>
    </row>
    <row r="12659" spans="37:37">
      <c r="AK12659" s="156"/>
    </row>
    <row r="12660" spans="37:37">
      <c r="AK12660" s="156"/>
    </row>
    <row r="12661" spans="37:37">
      <c r="AK12661" s="156"/>
    </row>
    <row r="12662" spans="37:37">
      <c r="AK12662" s="156"/>
    </row>
    <row r="12663" spans="37:37">
      <c r="AK12663" s="156"/>
    </row>
    <row r="12664" spans="37:37">
      <c r="AK12664" s="156"/>
    </row>
    <row r="12665" spans="37:37">
      <c r="AK12665" s="156"/>
    </row>
    <row r="12666" spans="37:37">
      <c r="AK12666" s="156"/>
    </row>
    <row r="12667" spans="37:37">
      <c r="AK12667" s="156"/>
    </row>
    <row r="12668" spans="37:37">
      <c r="AK12668" s="156"/>
    </row>
    <row r="12669" spans="37:37">
      <c r="AK12669" s="156"/>
    </row>
    <row r="12670" spans="37:37">
      <c r="AK12670" s="156"/>
    </row>
    <row r="12671" spans="37:37">
      <c r="AK12671" s="156"/>
    </row>
    <row r="12672" spans="37:37">
      <c r="AK12672" s="156"/>
    </row>
    <row r="12673" spans="37:37">
      <c r="AK12673" s="156"/>
    </row>
    <row r="12674" spans="37:37">
      <c r="AK12674" s="156"/>
    </row>
    <row r="12675" spans="37:37">
      <c r="AK12675" s="156"/>
    </row>
    <row r="12676" spans="37:37">
      <c r="AK12676" s="156"/>
    </row>
    <row r="12677" spans="37:37">
      <c r="AK12677" s="156"/>
    </row>
    <row r="12678" spans="37:37">
      <c r="AK12678" s="156"/>
    </row>
    <row r="12679" spans="37:37">
      <c r="AK12679" s="156"/>
    </row>
    <row r="12680" spans="37:37">
      <c r="AK12680" s="156"/>
    </row>
    <row r="12681" spans="37:37">
      <c r="AK12681" s="156"/>
    </row>
    <row r="12682" spans="37:37">
      <c r="AK12682" s="156"/>
    </row>
    <row r="12683" spans="37:37">
      <c r="AK12683" s="156"/>
    </row>
    <row r="12684" spans="37:37">
      <c r="AK12684" s="156"/>
    </row>
    <row r="12685" spans="37:37">
      <c r="AK12685" s="156"/>
    </row>
    <row r="12686" spans="37:37">
      <c r="AK12686" s="156"/>
    </row>
    <row r="12687" spans="37:37">
      <c r="AK12687" s="156"/>
    </row>
    <row r="12688" spans="37:37">
      <c r="AK12688" s="156"/>
    </row>
    <row r="12689" spans="37:37">
      <c r="AK12689" s="156"/>
    </row>
    <row r="12690" spans="37:37">
      <c r="AK12690" s="156"/>
    </row>
    <row r="12691" spans="37:37">
      <c r="AK12691" s="156"/>
    </row>
    <row r="12692" spans="37:37">
      <c r="AK12692" s="156"/>
    </row>
    <row r="12693" spans="37:37">
      <c r="AK12693" s="156"/>
    </row>
    <row r="12694" spans="37:37">
      <c r="AK12694" s="156"/>
    </row>
    <row r="12695" spans="37:37">
      <c r="AK12695" s="156"/>
    </row>
    <row r="12696" spans="37:37">
      <c r="AK12696" s="156"/>
    </row>
    <row r="12697" spans="37:37">
      <c r="AK12697" s="156"/>
    </row>
    <row r="12698" spans="37:37">
      <c r="AK12698" s="156"/>
    </row>
    <row r="12699" spans="37:37">
      <c r="AK12699" s="156"/>
    </row>
    <row r="12700" spans="37:37">
      <c r="AK12700" s="156"/>
    </row>
    <row r="12701" spans="37:37">
      <c r="AK12701" s="156"/>
    </row>
    <row r="12702" spans="37:37">
      <c r="AK12702" s="156"/>
    </row>
    <row r="12703" spans="37:37">
      <c r="AK12703" s="156"/>
    </row>
    <row r="12704" spans="37:37">
      <c r="AK12704" s="156"/>
    </row>
    <row r="12705" spans="37:37">
      <c r="AK12705" s="156"/>
    </row>
    <row r="12706" spans="37:37">
      <c r="AK12706" s="156"/>
    </row>
    <row r="12707" spans="37:37">
      <c r="AK12707" s="156"/>
    </row>
    <row r="12708" spans="37:37">
      <c r="AK12708" s="156"/>
    </row>
    <row r="12709" spans="37:37">
      <c r="AK12709" s="156"/>
    </row>
    <row r="12710" spans="37:37">
      <c r="AK12710" s="156"/>
    </row>
    <row r="12711" spans="37:37">
      <c r="AK12711" s="156"/>
    </row>
    <row r="12712" spans="37:37">
      <c r="AK12712" s="156"/>
    </row>
    <row r="12713" spans="37:37">
      <c r="AK12713" s="156"/>
    </row>
    <row r="12714" spans="37:37">
      <c r="AK12714" s="156"/>
    </row>
    <row r="12715" spans="37:37">
      <c r="AK12715" s="156"/>
    </row>
    <row r="12716" spans="37:37">
      <c r="AK12716" s="156"/>
    </row>
    <row r="12717" spans="37:37">
      <c r="AK12717" s="156"/>
    </row>
    <row r="12718" spans="37:37">
      <c r="AK12718" s="156"/>
    </row>
    <row r="12719" spans="37:37">
      <c r="AK12719" s="156"/>
    </row>
    <row r="12720" spans="37:37">
      <c r="AK12720" s="156"/>
    </row>
    <row r="12721" spans="37:37">
      <c r="AK12721" s="156"/>
    </row>
    <row r="12722" spans="37:37">
      <c r="AK12722" s="156"/>
    </row>
    <row r="12723" spans="37:37">
      <c r="AK12723" s="156"/>
    </row>
    <row r="12724" spans="37:37">
      <c r="AK12724" s="156"/>
    </row>
    <row r="12725" spans="37:37">
      <c r="AK12725" s="156"/>
    </row>
    <row r="12726" spans="37:37">
      <c r="AK12726" s="156"/>
    </row>
    <row r="12727" spans="37:37">
      <c r="AK12727" s="156"/>
    </row>
    <row r="12728" spans="37:37">
      <c r="AK12728" s="156"/>
    </row>
    <row r="12729" spans="37:37">
      <c r="AK12729" s="156"/>
    </row>
    <row r="12730" spans="37:37">
      <c r="AK12730" s="156"/>
    </row>
    <row r="12731" spans="37:37">
      <c r="AK12731" s="156"/>
    </row>
    <row r="12732" spans="37:37">
      <c r="AK12732" s="156"/>
    </row>
    <row r="12733" spans="37:37">
      <c r="AK12733" s="156"/>
    </row>
    <row r="12734" spans="37:37">
      <c r="AK12734" s="156"/>
    </row>
    <row r="12735" spans="37:37">
      <c r="AK12735" s="156"/>
    </row>
    <row r="12736" spans="37:37">
      <c r="AK12736" s="156"/>
    </row>
    <row r="12737" spans="37:37">
      <c r="AK12737" s="156"/>
    </row>
    <row r="12738" spans="37:37">
      <c r="AK12738" s="156"/>
    </row>
    <row r="12739" spans="37:37">
      <c r="AK12739" s="156"/>
    </row>
    <row r="12740" spans="37:37">
      <c r="AK12740" s="156"/>
    </row>
    <row r="12741" spans="37:37">
      <c r="AK12741" s="156"/>
    </row>
    <row r="12742" spans="37:37">
      <c r="AK12742" s="156"/>
    </row>
    <row r="12743" spans="37:37">
      <c r="AK12743" s="156"/>
    </row>
    <row r="12744" spans="37:37">
      <c r="AK12744" s="156"/>
    </row>
    <row r="12745" spans="37:37">
      <c r="AK12745" s="156"/>
    </row>
    <row r="12746" spans="37:37">
      <c r="AK12746" s="156"/>
    </row>
    <row r="12747" spans="37:37">
      <c r="AK12747" s="156"/>
    </row>
    <row r="12748" spans="37:37">
      <c r="AK12748" s="156"/>
    </row>
    <row r="12749" spans="37:37">
      <c r="AK12749" s="156"/>
    </row>
    <row r="12750" spans="37:37">
      <c r="AK12750" s="156"/>
    </row>
    <row r="12751" spans="37:37">
      <c r="AK12751" s="156"/>
    </row>
    <row r="12752" spans="37:37">
      <c r="AK12752" s="156"/>
    </row>
    <row r="12753" spans="37:37">
      <c r="AK12753" s="156"/>
    </row>
    <row r="12754" spans="37:37">
      <c r="AK12754" s="156"/>
    </row>
    <row r="12755" spans="37:37">
      <c r="AK12755" s="156"/>
    </row>
    <row r="12756" spans="37:37">
      <c r="AK12756" s="156"/>
    </row>
    <row r="12757" spans="37:37">
      <c r="AK12757" s="156"/>
    </row>
    <row r="12758" spans="37:37">
      <c r="AK12758" s="156"/>
    </row>
    <row r="12759" spans="37:37">
      <c r="AK12759" s="156"/>
    </row>
    <row r="12760" spans="37:37">
      <c r="AK12760" s="156"/>
    </row>
    <row r="12761" spans="37:37">
      <c r="AK12761" s="156"/>
    </row>
    <row r="12762" spans="37:37">
      <c r="AK12762" s="156"/>
    </row>
    <row r="12763" spans="37:37">
      <c r="AK12763" s="156"/>
    </row>
    <row r="12764" spans="37:37">
      <c r="AK12764" s="156"/>
    </row>
    <row r="12765" spans="37:37">
      <c r="AK12765" s="156"/>
    </row>
    <row r="12766" spans="37:37">
      <c r="AK12766" s="156"/>
    </row>
    <row r="12767" spans="37:37">
      <c r="AK12767" s="156"/>
    </row>
    <row r="12768" spans="37:37">
      <c r="AK12768" s="156"/>
    </row>
    <row r="12769" spans="37:37">
      <c r="AK12769" s="156"/>
    </row>
    <row r="12770" spans="37:37">
      <c r="AK12770" s="156"/>
    </row>
    <row r="12771" spans="37:37">
      <c r="AK12771" s="156"/>
    </row>
    <row r="12772" spans="37:37">
      <c r="AK12772" s="156"/>
    </row>
    <row r="12773" spans="37:37">
      <c r="AK12773" s="156"/>
    </row>
    <row r="12774" spans="37:37">
      <c r="AK12774" s="156"/>
    </row>
    <row r="12775" spans="37:37">
      <c r="AK12775" s="156"/>
    </row>
    <row r="12776" spans="37:37">
      <c r="AK12776" s="156"/>
    </row>
    <row r="12777" spans="37:37">
      <c r="AK12777" s="156"/>
    </row>
    <row r="12778" spans="37:37">
      <c r="AK12778" s="156"/>
    </row>
    <row r="12779" spans="37:37">
      <c r="AK12779" s="156"/>
    </row>
    <row r="12780" spans="37:37">
      <c r="AK12780" s="156"/>
    </row>
    <row r="12781" spans="37:37">
      <c r="AK12781" s="156"/>
    </row>
    <row r="12782" spans="37:37">
      <c r="AK12782" s="156"/>
    </row>
    <row r="12783" spans="37:37">
      <c r="AK12783" s="156"/>
    </row>
    <row r="12784" spans="37:37">
      <c r="AK12784" s="156"/>
    </row>
    <row r="12785" spans="37:37">
      <c r="AK12785" s="156"/>
    </row>
    <row r="12786" spans="37:37">
      <c r="AK12786" s="156"/>
    </row>
    <row r="12787" spans="37:37">
      <c r="AK12787" s="156"/>
    </row>
    <row r="12788" spans="37:37">
      <c r="AK12788" s="156"/>
    </row>
    <row r="12789" spans="37:37">
      <c r="AK12789" s="156"/>
    </row>
    <row r="12790" spans="37:37">
      <c r="AK12790" s="156"/>
    </row>
    <row r="12791" spans="37:37">
      <c r="AK12791" s="156"/>
    </row>
    <row r="12792" spans="37:37">
      <c r="AK12792" s="156"/>
    </row>
    <row r="12793" spans="37:37">
      <c r="AK12793" s="156"/>
    </row>
    <row r="12794" spans="37:37">
      <c r="AK12794" s="156"/>
    </row>
    <row r="12795" spans="37:37">
      <c r="AK12795" s="156"/>
    </row>
    <row r="12796" spans="37:37">
      <c r="AK12796" s="156"/>
    </row>
    <row r="12797" spans="37:37">
      <c r="AK12797" s="156"/>
    </row>
    <row r="12798" spans="37:37">
      <c r="AK12798" s="156"/>
    </row>
    <row r="12799" spans="37:37">
      <c r="AK12799" s="156"/>
    </row>
    <row r="12800" spans="37:37">
      <c r="AK12800" s="156"/>
    </row>
    <row r="12801" spans="37:37">
      <c r="AK12801" s="156"/>
    </row>
    <row r="12802" spans="37:37">
      <c r="AK12802" s="156"/>
    </row>
    <row r="12803" spans="37:37">
      <c r="AK12803" s="156"/>
    </row>
    <row r="12804" spans="37:37">
      <c r="AK12804" s="156"/>
    </row>
    <row r="12805" spans="37:37">
      <c r="AK12805" s="156"/>
    </row>
    <row r="12806" spans="37:37">
      <c r="AK12806" s="156"/>
    </row>
    <row r="12807" spans="37:37">
      <c r="AK12807" s="156"/>
    </row>
    <row r="12808" spans="37:37">
      <c r="AK12808" s="156"/>
    </row>
    <row r="12809" spans="37:37">
      <c r="AK12809" s="156"/>
    </row>
    <row r="12810" spans="37:37">
      <c r="AK12810" s="156"/>
    </row>
    <row r="12811" spans="37:37">
      <c r="AK12811" s="156"/>
    </row>
    <row r="12812" spans="37:37">
      <c r="AK12812" s="156"/>
    </row>
    <row r="12813" spans="37:37">
      <c r="AK12813" s="156"/>
    </row>
    <row r="12814" spans="37:37">
      <c r="AK12814" s="156"/>
    </row>
    <row r="12815" spans="37:37">
      <c r="AK12815" s="156"/>
    </row>
    <row r="12816" spans="37:37">
      <c r="AK12816" s="156"/>
    </row>
    <row r="12817" spans="37:37">
      <c r="AK12817" s="156"/>
    </row>
    <row r="12818" spans="37:37">
      <c r="AK12818" s="156"/>
    </row>
    <row r="12819" spans="37:37">
      <c r="AK12819" s="156"/>
    </row>
    <row r="12820" spans="37:37">
      <c r="AK12820" s="156"/>
    </row>
    <row r="12821" spans="37:37">
      <c r="AK12821" s="156"/>
    </row>
    <row r="12822" spans="37:37">
      <c r="AK12822" s="156"/>
    </row>
    <row r="12823" spans="37:37">
      <c r="AK12823" s="156"/>
    </row>
    <row r="12824" spans="37:37">
      <c r="AK12824" s="156"/>
    </row>
    <row r="12825" spans="37:37">
      <c r="AK12825" s="156"/>
    </row>
    <row r="12826" spans="37:37">
      <c r="AK12826" s="156"/>
    </row>
    <row r="12827" spans="37:37">
      <c r="AK12827" s="156"/>
    </row>
    <row r="12828" spans="37:37">
      <c r="AK12828" s="156"/>
    </row>
    <row r="12829" spans="37:37">
      <c r="AK12829" s="156"/>
    </row>
    <row r="12830" spans="37:37">
      <c r="AK12830" s="156"/>
    </row>
    <row r="12831" spans="37:37">
      <c r="AK12831" s="156"/>
    </row>
    <row r="12832" spans="37:37">
      <c r="AK12832" s="156"/>
    </row>
    <row r="12833" spans="37:37">
      <c r="AK12833" s="156"/>
    </row>
    <row r="12834" spans="37:37">
      <c r="AK12834" s="156"/>
    </row>
    <row r="12835" spans="37:37">
      <c r="AK12835" s="156"/>
    </row>
    <row r="12836" spans="37:37">
      <c r="AK12836" s="156"/>
    </row>
    <row r="12837" spans="37:37">
      <c r="AK12837" s="156"/>
    </row>
    <row r="12838" spans="37:37">
      <c r="AK12838" s="156"/>
    </row>
    <row r="12839" spans="37:37">
      <c r="AK12839" s="156"/>
    </row>
    <row r="12840" spans="37:37">
      <c r="AK12840" s="156"/>
    </row>
    <row r="12841" spans="37:37">
      <c r="AK12841" s="156"/>
    </row>
    <row r="12842" spans="37:37">
      <c r="AK12842" s="156"/>
    </row>
    <row r="12843" spans="37:37">
      <c r="AK12843" s="156"/>
    </row>
    <row r="12844" spans="37:37">
      <c r="AK12844" s="156"/>
    </row>
    <row r="12845" spans="37:37">
      <c r="AK12845" s="156"/>
    </row>
    <row r="12846" spans="37:37">
      <c r="AK12846" s="156"/>
    </row>
    <row r="12847" spans="37:37">
      <c r="AK12847" s="156"/>
    </row>
    <row r="12848" spans="37:37">
      <c r="AK12848" s="156"/>
    </row>
    <row r="12849" spans="37:37">
      <c r="AK12849" s="156"/>
    </row>
    <row r="12850" spans="37:37">
      <c r="AK12850" s="156"/>
    </row>
    <row r="12851" spans="37:37">
      <c r="AK12851" s="156"/>
    </row>
    <row r="12852" spans="37:37">
      <c r="AK12852" s="156"/>
    </row>
    <row r="12853" spans="37:37">
      <c r="AK12853" s="156"/>
    </row>
    <row r="12854" spans="37:37">
      <c r="AK12854" s="156"/>
    </row>
    <row r="12855" spans="37:37">
      <c r="AK12855" s="156"/>
    </row>
    <row r="12856" spans="37:37">
      <c r="AK12856" s="156"/>
    </row>
    <row r="12857" spans="37:37">
      <c r="AK12857" s="156"/>
    </row>
    <row r="12858" spans="37:37">
      <c r="AK12858" s="156"/>
    </row>
    <row r="12859" spans="37:37">
      <c r="AK12859" s="156"/>
    </row>
    <row r="12860" spans="37:37">
      <c r="AK12860" s="156"/>
    </row>
    <row r="12861" spans="37:37">
      <c r="AK12861" s="156"/>
    </row>
    <row r="12862" spans="37:37">
      <c r="AK12862" s="156"/>
    </row>
    <row r="12863" spans="37:37">
      <c r="AK12863" s="156"/>
    </row>
    <row r="12864" spans="37:37">
      <c r="AK12864" s="156"/>
    </row>
    <row r="12865" spans="37:37">
      <c r="AK12865" s="156"/>
    </row>
    <row r="12866" spans="37:37">
      <c r="AK12866" s="156"/>
    </row>
    <row r="12867" spans="37:37">
      <c r="AK12867" s="156"/>
    </row>
    <row r="12868" spans="37:37">
      <c r="AK12868" s="156"/>
    </row>
    <row r="12869" spans="37:37">
      <c r="AK12869" s="156"/>
    </row>
    <row r="12870" spans="37:37">
      <c r="AK12870" s="156"/>
    </row>
    <row r="12871" spans="37:37">
      <c r="AK12871" s="156"/>
    </row>
    <row r="12872" spans="37:37">
      <c r="AK12872" s="156"/>
    </row>
    <row r="12873" spans="37:37">
      <c r="AK12873" s="156"/>
    </row>
    <row r="12874" spans="37:37">
      <c r="AK12874" s="156"/>
    </row>
    <row r="12875" spans="37:37">
      <c r="AK12875" s="156"/>
    </row>
    <row r="12876" spans="37:37">
      <c r="AK12876" s="156"/>
    </row>
    <row r="12877" spans="37:37">
      <c r="AK12877" s="156"/>
    </row>
    <row r="12878" spans="37:37">
      <c r="AK12878" s="156"/>
    </row>
    <row r="12879" spans="37:37">
      <c r="AK12879" s="156"/>
    </row>
    <row r="12880" spans="37:37">
      <c r="AK12880" s="156"/>
    </row>
    <row r="12881" spans="37:37">
      <c r="AK12881" s="156"/>
    </row>
    <row r="12882" spans="37:37">
      <c r="AK12882" s="156"/>
    </row>
    <row r="12883" spans="37:37">
      <c r="AK12883" s="156"/>
    </row>
    <row r="12884" spans="37:37">
      <c r="AK12884" s="156"/>
    </row>
    <row r="12885" spans="37:37">
      <c r="AK12885" s="156"/>
    </row>
    <row r="12886" spans="37:37">
      <c r="AK12886" s="156"/>
    </row>
    <row r="12887" spans="37:37">
      <c r="AK12887" s="156"/>
    </row>
    <row r="12888" spans="37:37">
      <c r="AK12888" s="156"/>
    </row>
    <row r="12889" spans="37:37">
      <c r="AK12889" s="156"/>
    </row>
    <row r="12890" spans="37:37">
      <c r="AK12890" s="156"/>
    </row>
    <row r="12891" spans="37:37">
      <c r="AK12891" s="156"/>
    </row>
    <row r="12892" spans="37:37">
      <c r="AK12892" s="156"/>
    </row>
    <row r="12893" spans="37:37">
      <c r="AK12893" s="156"/>
    </row>
    <row r="12894" spans="37:37">
      <c r="AK12894" s="156"/>
    </row>
    <row r="12895" spans="37:37">
      <c r="AK12895" s="156"/>
    </row>
    <row r="12896" spans="37:37">
      <c r="AK12896" s="156"/>
    </row>
    <row r="12897" spans="37:37">
      <c r="AK12897" s="156"/>
    </row>
    <row r="12898" spans="37:37">
      <c r="AK12898" s="156"/>
    </row>
    <row r="12899" spans="37:37">
      <c r="AK12899" s="156"/>
    </row>
    <row r="12900" spans="37:37">
      <c r="AK12900" s="156"/>
    </row>
    <row r="12901" spans="37:37">
      <c r="AK12901" s="156"/>
    </row>
    <row r="12902" spans="37:37">
      <c r="AK12902" s="156"/>
    </row>
    <row r="12903" spans="37:37">
      <c r="AK12903" s="156"/>
    </row>
    <row r="12904" spans="37:37">
      <c r="AK12904" s="156"/>
    </row>
    <row r="12905" spans="37:37">
      <c r="AK12905" s="156"/>
    </row>
    <row r="12906" spans="37:37">
      <c r="AK12906" s="156"/>
    </row>
    <row r="12907" spans="37:37">
      <c r="AK12907" s="156"/>
    </row>
    <row r="12908" spans="37:37">
      <c r="AK12908" s="156"/>
    </row>
    <row r="12909" spans="37:37">
      <c r="AK12909" s="156"/>
    </row>
    <row r="12910" spans="37:37">
      <c r="AK12910" s="156"/>
    </row>
    <row r="12911" spans="37:37">
      <c r="AK12911" s="156"/>
    </row>
    <row r="12912" spans="37:37">
      <c r="AK12912" s="156"/>
    </row>
    <row r="12913" spans="37:37">
      <c r="AK12913" s="156"/>
    </row>
    <row r="12914" spans="37:37">
      <c r="AK12914" s="156"/>
    </row>
    <row r="12915" spans="37:37">
      <c r="AK12915" s="156"/>
    </row>
    <row r="12916" spans="37:37">
      <c r="AK12916" s="156"/>
    </row>
    <row r="12917" spans="37:37">
      <c r="AK12917" s="156"/>
    </row>
    <row r="12918" spans="37:37">
      <c r="AK12918" s="156"/>
    </row>
    <row r="12919" spans="37:37">
      <c r="AK12919" s="156"/>
    </row>
    <row r="12920" spans="37:37">
      <c r="AK12920" s="156"/>
    </row>
    <row r="12921" spans="37:37">
      <c r="AK12921" s="156"/>
    </row>
    <row r="12922" spans="37:37">
      <c r="AK12922" s="156"/>
    </row>
    <row r="12923" spans="37:37">
      <c r="AK12923" s="156"/>
    </row>
    <row r="12924" spans="37:37">
      <c r="AK12924" s="156"/>
    </row>
    <row r="12925" spans="37:37">
      <c r="AK12925" s="156"/>
    </row>
    <row r="12926" spans="37:37">
      <c r="AK12926" s="156"/>
    </row>
    <row r="12927" spans="37:37">
      <c r="AK12927" s="156"/>
    </row>
    <row r="12928" spans="37:37">
      <c r="AK12928" s="156"/>
    </row>
    <row r="12929" spans="37:37">
      <c r="AK12929" s="156"/>
    </row>
    <row r="12930" spans="37:37">
      <c r="AK12930" s="156"/>
    </row>
    <row r="12931" spans="37:37">
      <c r="AK12931" s="156"/>
    </row>
    <row r="12932" spans="37:37">
      <c r="AK12932" s="156"/>
    </row>
    <row r="12933" spans="37:37">
      <c r="AK12933" s="156"/>
    </row>
    <row r="12934" spans="37:37">
      <c r="AK12934" s="156"/>
    </row>
    <row r="12935" spans="37:37">
      <c r="AK12935" s="156"/>
    </row>
    <row r="12936" spans="37:37">
      <c r="AK12936" s="156"/>
    </row>
    <row r="12937" spans="37:37">
      <c r="AK12937" s="156"/>
    </row>
    <row r="12938" spans="37:37">
      <c r="AK12938" s="156"/>
    </row>
    <row r="12939" spans="37:37">
      <c r="AK12939" s="156"/>
    </row>
    <row r="12940" spans="37:37">
      <c r="AK12940" s="156"/>
    </row>
    <row r="12941" spans="37:37">
      <c r="AK12941" s="156"/>
    </row>
    <row r="12942" spans="37:37">
      <c r="AK12942" s="156"/>
    </row>
    <row r="12943" spans="37:37">
      <c r="AK12943" s="156"/>
    </row>
    <row r="12944" spans="37:37">
      <c r="AK12944" s="156"/>
    </row>
    <row r="12945" spans="37:37">
      <c r="AK12945" s="156"/>
    </row>
    <row r="12946" spans="37:37">
      <c r="AK12946" s="156"/>
    </row>
    <row r="12947" spans="37:37">
      <c r="AK12947" s="156"/>
    </row>
    <row r="12948" spans="37:37">
      <c r="AK12948" s="156"/>
    </row>
    <row r="12949" spans="37:37">
      <c r="AK12949" s="156"/>
    </row>
    <row r="12950" spans="37:37">
      <c r="AK12950" s="156"/>
    </row>
    <row r="12951" spans="37:37">
      <c r="AK12951" s="156"/>
    </row>
    <row r="12952" spans="37:37">
      <c r="AK12952" s="156"/>
    </row>
    <row r="12953" spans="37:37">
      <c r="AK12953" s="156"/>
    </row>
    <row r="12954" spans="37:37">
      <c r="AK12954" s="156"/>
    </row>
    <row r="12955" spans="37:37">
      <c r="AK12955" s="156"/>
    </row>
    <row r="12956" spans="37:37">
      <c r="AK12956" s="156"/>
    </row>
    <row r="12957" spans="37:37">
      <c r="AK12957" s="156"/>
    </row>
    <row r="12958" spans="37:37">
      <c r="AK12958" s="156"/>
    </row>
    <row r="12959" spans="37:37">
      <c r="AK12959" s="156"/>
    </row>
    <row r="12960" spans="37:37">
      <c r="AK12960" s="156"/>
    </row>
    <row r="12961" spans="37:37">
      <c r="AK12961" s="156"/>
    </row>
    <row r="12962" spans="37:37">
      <c r="AK12962" s="156"/>
    </row>
    <row r="12963" spans="37:37">
      <c r="AK12963" s="156"/>
    </row>
    <row r="12964" spans="37:37">
      <c r="AK12964" s="156"/>
    </row>
    <row r="12965" spans="37:37">
      <c r="AK12965" s="156"/>
    </row>
    <row r="12966" spans="37:37">
      <c r="AK12966" s="156"/>
    </row>
    <row r="12967" spans="37:37">
      <c r="AK12967" s="156"/>
    </row>
    <row r="12968" spans="37:37">
      <c r="AK12968" s="156"/>
    </row>
    <row r="12969" spans="37:37">
      <c r="AK12969" s="156"/>
    </row>
    <row r="12970" spans="37:37">
      <c r="AK12970" s="156"/>
    </row>
    <row r="12971" spans="37:37">
      <c r="AK12971" s="156"/>
    </row>
    <row r="12972" spans="37:37">
      <c r="AK12972" s="156"/>
    </row>
    <row r="12973" spans="37:37">
      <c r="AK12973" s="156"/>
    </row>
    <row r="12974" spans="37:37">
      <c r="AK12974" s="156"/>
    </row>
    <row r="12975" spans="37:37">
      <c r="AK12975" s="156"/>
    </row>
    <row r="12976" spans="37:37">
      <c r="AK12976" s="156"/>
    </row>
    <row r="12977" spans="37:37">
      <c r="AK12977" s="156"/>
    </row>
    <row r="12978" spans="37:37">
      <c r="AK12978" s="156"/>
    </row>
    <row r="12979" spans="37:37">
      <c r="AK12979" s="156"/>
    </row>
    <row r="12980" spans="37:37">
      <c r="AK12980" s="156"/>
    </row>
    <row r="12981" spans="37:37">
      <c r="AK12981" s="156"/>
    </row>
    <row r="12982" spans="37:37">
      <c r="AK12982" s="156"/>
    </row>
    <row r="12983" spans="37:37">
      <c r="AK12983" s="156"/>
    </row>
    <row r="12984" spans="37:37">
      <c r="AK12984" s="156"/>
    </row>
    <row r="12985" spans="37:37">
      <c r="AK12985" s="156"/>
    </row>
    <row r="12986" spans="37:37">
      <c r="AK12986" s="156"/>
    </row>
    <row r="12987" spans="37:37">
      <c r="AK12987" s="156"/>
    </row>
    <row r="12988" spans="37:37">
      <c r="AK12988" s="156"/>
    </row>
    <row r="12989" spans="37:37">
      <c r="AK12989" s="156"/>
    </row>
    <row r="12990" spans="37:37">
      <c r="AK12990" s="156"/>
    </row>
    <row r="12991" spans="37:37">
      <c r="AK12991" s="156"/>
    </row>
    <row r="12992" spans="37:37">
      <c r="AK12992" s="156"/>
    </row>
    <row r="12993" spans="37:37">
      <c r="AK12993" s="156"/>
    </row>
    <row r="12994" spans="37:37">
      <c r="AK12994" s="156"/>
    </row>
    <row r="12995" spans="37:37">
      <c r="AK12995" s="156"/>
    </row>
    <row r="12996" spans="37:37">
      <c r="AK12996" s="156"/>
    </row>
    <row r="12997" spans="37:37">
      <c r="AK12997" s="156"/>
    </row>
    <row r="12998" spans="37:37">
      <c r="AK12998" s="156"/>
    </row>
    <row r="12999" spans="37:37">
      <c r="AK12999" s="156"/>
    </row>
    <row r="13000" spans="37:37">
      <c r="AK13000" s="156"/>
    </row>
    <row r="13001" spans="37:37">
      <c r="AK13001" s="156"/>
    </row>
    <row r="13002" spans="37:37">
      <c r="AK13002" s="156"/>
    </row>
    <row r="13003" spans="37:37">
      <c r="AK13003" s="156"/>
    </row>
    <row r="13004" spans="37:37">
      <c r="AK13004" s="156"/>
    </row>
    <row r="13005" spans="37:37">
      <c r="AK13005" s="156"/>
    </row>
    <row r="13006" spans="37:37">
      <c r="AK13006" s="156"/>
    </row>
    <row r="13007" spans="37:37">
      <c r="AK13007" s="156"/>
    </row>
    <row r="13008" spans="37:37">
      <c r="AK13008" s="156"/>
    </row>
    <row r="13009" spans="37:37">
      <c r="AK13009" s="156"/>
    </row>
    <row r="13010" spans="37:37">
      <c r="AK13010" s="156"/>
    </row>
    <row r="13011" spans="37:37">
      <c r="AK13011" s="156"/>
    </row>
    <row r="13012" spans="37:37">
      <c r="AK13012" s="156"/>
    </row>
    <row r="13013" spans="37:37">
      <c r="AK13013" s="156"/>
    </row>
    <row r="13014" spans="37:37">
      <c r="AK13014" s="156"/>
    </row>
    <row r="13015" spans="37:37">
      <c r="AK13015" s="156"/>
    </row>
    <row r="13016" spans="37:37">
      <c r="AK13016" s="156"/>
    </row>
    <row r="13017" spans="37:37">
      <c r="AK13017" s="156"/>
    </row>
    <row r="13018" spans="37:37">
      <c r="AK13018" s="156"/>
    </row>
    <row r="13019" spans="37:37">
      <c r="AK13019" s="156"/>
    </row>
    <row r="13020" spans="37:37">
      <c r="AK13020" s="156"/>
    </row>
    <row r="13021" spans="37:37">
      <c r="AK13021" s="156"/>
    </row>
    <row r="13022" spans="37:37">
      <c r="AK13022" s="156"/>
    </row>
    <row r="13023" spans="37:37">
      <c r="AK13023" s="156"/>
    </row>
    <row r="13024" spans="37:37">
      <c r="AK13024" s="156"/>
    </row>
    <row r="13025" spans="37:37">
      <c r="AK13025" s="156"/>
    </row>
    <row r="13026" spans="37:37">
      <c r="AK13026" s="156"/>
    </row>
    <row r="13027" spans="37:37">
      <c r="AK13027" s="156"/>
    </row>
    <row r="13028" spans="37:37">
      <c r="AK13028" s="156"/>
    </row>
    <row r="13029" spans="37:37">
      <c r="AK13029" s="156"/>
    </row>
    <row r="13030" spans="37:37">
      <c r="AK13030" s="156"/>
    </row>
    <row r="13031" spans="37:37">
      <c r="AK13031" s="156"/>
    </row>
    <row r="13032" spans="37:37">
      <c r="AK13032" s="156"/>
    </row>
    <row r="13033" spans="37:37">
      <c r="AK13033" s="156"/>
    </row>
    <row r="13034" spans="37:37">
      <c r="AK13034" s="156"/>
    </row>
    <row r="13035" spans="37:37">
      <c r="AK13035" s="156"/>
    </row>
    <row r="13036" spans="37:37">
      <c r="AK13036" s="156"/>
    </row>
    <row r="13037" spans="37:37">
      <c r="AK13037" s="156"/>
    </row>
    <row r="13038" spans="37:37">
      <c r="AK13038" s="156"/>
    </row>
    <row r="13039" spans="37:37">
      <c r="AK13039" s="156"/>
    </row>
    <row r="13040" spans="37:37">
      <c r="AK13040" s="156"/>
    </row>
    <row r="13041" spans="37:37">
      <c r="AK13041" s="156"/>
    </row>
    <row r="13042" spans="37:37">
      <c r="AK13042" s="156"/>
    </row>
    <row r="13043" spans="37:37">
      <c r="AK13043" s="156"/>
    </row>
    <row r="13044" spans="37:37">
      <c r="AK13044" s="156"/>
    </row>
    <row r="13045" spans="37:37">
      <c r="AK13045" s="156"/>
    </row>
    <row r="13046" spans="37:37">
      <c r="AK13046" s="156"/>
    </row>
    <row r="13047" spans="37:37">
      <c r="AK13047" s="156"/>
    </row>
    <row r="13048" spans="37:37">
      <c r="AK13048" s="156"/>
    </row>
    <row r="13049" spans="37:37">
      <c r="AK13049" s="156"/>
    </row>
    <row r="13050" spans="37:37">
      <c r="AK13050" s="156"/>
    </row>
    <row r="13051" spans="37:37">
      <c r="AK13051" s="156"/>
    </row>
    <row r="13052" spans="37:37">
      <c r="AK13052" s="156"/>
    </row>
    <row r="13053" spans="37:37">
      <c r="AK13053" s="156"/>
    </row>
    <row r="13054" spans="37:37">
      <c r="AK13054" s="156"/>
    </row>
    <row r="13055" spans="37:37">
      <c r="AK13055" s="156"/>
    </row>
    <row r="13056" spans="37:37">
      <c r="AK13056" s="156"/>
    </row>
    <row r="13057" spans="37:37">
      <c r="AK13057" s="156"/>
    </row>
    <row r="13058" spans="37:37">
      <c r="AK13058" s="156"/>
    </row>
    <row r="13059" spans="37:37">
      <c r="AK13059" s="156"/>
    </row>
    <row r="13060" spans="37:37">
      <c r="AK13060" s="156"/>
    </row>
    <row r="13061" spans="37:37">
      <c r="AK13061" s="156"/>
    </row>
    <row r="13062" spans="37:37">
      <c r="AK13062" s="156"/>
    </row>
    <row r="13063" spans="37:37">
      <c r="AK13063" s="156"/>
    </row>
    <row r="13064" spans="37:37">
      <c r="AK13064" s="156"/>
    </row>
    <row r="13065" spans="37:37">
      <c r="AK13065" s="156"/>
    </row>
    <row r="13066" spans="37:37">
      <c r="AK13066" s="156"/>
    </row>
    <row r="13067" spans="37:37">
      <c r="AK13067" s="156"/>
    </row>
    <row r="13068" spans="37:37">
      <c r="AK13068" s="156"/>
    </row>
    <row r="13069" spans="37:37">
      <c r="AK13069" s="156"/>
    </row>
    <row r="13070" spans="37:37">
      <c r="AK13070" s="156"/>
    </row>
    <row r="13071" spans="37:37">
      <c r="AK13071" s="156"/>
    </row>
    <row r="13072" spans="37:37">
      <c r="AK13072" s="156"/>
    </row>
    <row r="13073" spans="37:37">
      <c r="AK13073" s="156"/>
    </row>
    <row r="13074" spans="37:37">
      <c r="AK13074" s="156"/>
    </row>
    <row r="13075" spans="37:37">
      <c r="AK13075" s="156"/>
    </row>
    <row r="13076" spans="37:37">
      <c r="AK13076" s="156"/>
    </row>
    <row r="13077" spans="37:37">
      <c r="AK13077" s="156"/>
    </row>
    <row r="13078" spans="37:37">
      <c r="AK13078" s="156"/>
    </row>
    <row r="13079" spans="37:37">
      <c r="AK13079" s="156"/>
    </row>
    <row r="13080" spans="37:37">
      <c r="AK13080" s="156"/>
    </row>
    <row r="13081" spans="37:37">
      <c r="AK13081" s="156"/>
    </row>
    <row r="13082" spans="37:37">
      <c r="AK13082" s="156"/>
    </row>
    <row r="13083" spans="37:37">
      <c r="AK13083" s="156"/>
    </row>
    <row r="13084" spans="37:37">
      <c r="AK13084" s="156"/>
    </row>
    <row r="13085" spans="37:37">
      <c r="AK13085" s="156"/>
    </row>
    <row r="13086" spans="37:37">
      <c r="AK13086" s="156"/>
    </row>
    <row r="13087" spans="37:37">
      <c r="AK13087" s="156"/>
    </row>
    <row r="13088" spans="37:37">
      <c r="AK13088" s="156"/>
    </row>
    <row r="13089" spans="37:37">
      <c r="AK13089" s="156"/>
    </row>
    <row r="13090" spans="37:37">
      <c r="AK13090" s="156"/>
    </row>
    <row r="13091" spans="37:37">
      <c r="AK13091" s="156"/>
    </row>
    <row r="13092" spans="37:37">
      <c r="AK13092" s="156"/>
    </row>
    <row r="13093" spans="37:37">
      <c r="AK13093" s="156"/>
    </row>
    <row r="13094" spans="37:37">
      <c r="AK13094" s="156"/>
    </row>
    <row r="13095" spans="37:37">
      <c r="AK13095" s="156"/>
    </row>
    <row r="13096" spans="37:37">
      <c r="AK13096" s="156"/>
    </row>
    <row r="13097" spans="37:37">
      <c r="AK13097" s="156"/>
    </row>
    <row r="13098" spans="37:37">
      <c r="AK13098" s="156"/>
    </row>
    <row r="13099" spans="37:37">
      <c r="AK13099" s="156"/>
    </row>
    <row r="13100" spans="37:37">
      <c r="AK13100" s="156"/>
    </row>
    <row r="13101" spans="37:37">
      <c r="AK13101" s="156"/>
    </row>
    <row r="13102" spans="37:37">
      <c r="AK13102" s="156"/>
    </row>
    <row r="13103" spans="37:37">
      <c r="AK13103" s="156"/>
    </row>
    <row r="13104" spans="37:37">
      <c r="AK13104" s="156"/>
    </row>
    <row r="13105" spans="37:37">
      <c r="AK13105" s="156"/>
    </row>
    <row r="13106" spans="37:37">
      <c r="AK13106" s="156"/>
    </row>
    <row r="13107" spans="37:37">
      <c r="AK13107" s="156"/>
    </row>
    <row r="13108" spans="37:37">
      <c r="AK13108" s="156"/>
    </row>
    <row r="13109" spans="37:37">
      <c r="AK13109" s="156"/>
    </row>
    <row r="13110" spans="37:37">
      <c r="AK13110" s="156"/>
    </row>
    <row r="13111" spans="37:37">
      <c r="AK13111" s="156"/>
    </row>
    <row r="13112" spans="37:37">
      <c r="AK13112" s="156"/>
    </row>
    <row r="13113" spans="37:37">
      <c r="AK13113" s="156"/>
    </row>
    <row r="13114" spans="37:37">
      <c r="AK13114" s="156"/>
    </row>
    <row r="13115" spans="37:37">
      <c r="AK13115" s="156"/>
    </row>
    <row r="13116" spans="37:37">
      <c r="AK13116" s="156"/>
    </row>
    <row r="13117" spans="37:37">
      <c r="AK13117" s="156"/>
    </row>
    <row r="13118" spans="37:37">
      <c r="AK13118" s="156"/>
    </row>
    <row r="13119" spans="37:37">
      <c r="AK13119" s="156"/>
    </row>
    <row r="13120" spans="37:37">
      <c r="AK13120" s="156"/>
    </row>
    <row r="13121" spans="37:37">
      <c r="AK13121" s="156"/>
    </row>
    <row r="13122" spans="37:37">
      <c r="AK13122" s="156"/>
    </row>
    <row r="13123" spans="37:37">
      <c r="AK13123" s="156"/>
    </row>
    <row r="13124" spans="37:37">
      <c r="AK13124" s="156"/>
    </row>
    <row r="13125" spans="37:37">
      <c r="AK13125" s="156"/>
    </row>
    <row r="13126" spans="37:37">
      <c r="AK13126" s="156"/>
    </row>
    <row r="13127" spans="37:37">
      <c r="AK13127" s="156"/>
    </row>
    <row r="13128" spans="37:37">
      <c r="AK13128" s="156"/>
    </row>
    <row r="13129" spans="37:37">
      <c r="AK13129" s="156"/>
    </row>
    <row r="13130" spans="37:37">
      <c r="AK13130" s="156"/>
    </row>
    <row r="13131" spans="37:37">
      <c r="AK13131" s="156"/>
    </row>
    <row r="13132" spans="37:37">
      <c r="AK13132" s="156"/>
    </row>
    <row r="13133" spans="37:37">
      <c r="AK13133" s="156"/>
    </row>
    <row r="13134" spans="37:37">
      <c r="AK13134" s="156"/>
    </row>
    <row r="13135" spans="37:37">
      <c r="AK13135" s="156"/>
    </row>
    <row r="13136" spans="37:37">
      <c r="AK13136" s="156"/>
    </row>
    <row r="13137" spans="37:37">
      <c r="AK13137" s="156"/>
    </row>
    <row r="13138" spans="37:37">
      <c r="AK13138" s="156"/>
    </row>
    <row r="13139" spans="37:37">
      <c r="AK13139" s="156"/>
    </row>
    <row r="13140" spans="37:37">
      <c r="AK13140" s="156"/>
    </row>
    <row r="13141" spans="37:37">
      <c r="AK13141" s="156"/>
    </row>
    <row r="13142" spans="37:37">
      <c r="AK13142" s="156"/>
    </row>
    <row r="13143" spans="37:37">
      <c r="AK13143" s="156"/>
    </row>
    <row r="13144" spans="37:37">
      <c r="AK13144" s="156"/>
    </row>
    <row r="13145" spans="37:37">
      <c r="AK13145" s="156"/>
    </row>
    <row r="13146" spans="37:37">
      <c r="AK13146" s="156"/>
    </row>
    <row r="13147" spans="37:37">
      <c r="AK13147" s="156"/>
    </row>
    <row r="13148" spans="37:37">
      <c r="AK13148" s="156"/>
    </row>
    <row r="13149" spans="37:37">
      <c r="AK13149" s="156"/>
    </row>
    <row r="13150" spans="37:37">
      <c r="AK13150" s="156"/>
    </row>
    <row r="13151" spans="37:37">
      <c r="AK13151" s="156"/>
    </row>
    <row r="13152" spans="37:37">
      <c r="AK13152" s="156"/>
    </row>
    <row r="13153" spans="37:37">
      <c r="AK13153" s="156"/>
    </row>
    <row r="13154" spans="37:37">
      <c r="AK13154" s="156"/>
    </row>
    <row r="13155" spans="37:37">
      <c r="AK13155" s="156"/>
    </row>
    <row r="13156" spans="37:37">
      <c r="AK13156" s="156"/>
    </row>
    <row r="13157" spans="37:37">
      <c r="AK13157" s="156"/>
    </row>
    <row r="13158" spans="37:37">
      <c r="AK13158" s="156"/>
    </row>
    <row r="13159" spans="37:37">
      <c r="AK13159" s="156"/>
    </row>
    <row r="13160" spans="37:37">
      <c r="AK13160" s="156"/>
    </row>
    <row r="13161" spans="37:37">
      <c r="AK13161" s="156"/>
    </row>
    <row r="13162" spans="37:37">
      <c r="AK13162" s="156"/>
    </row>
    <row r="13163" spans="37:37">
      <c r="AK13163" s="156"/>
    </row>
    <row r="13164" spans="37:37">
      <c r="AK13164" s="156"/>
    </row>
    <row r="13165" spans="37:37">
      <c r="AK13165" s="156"/>
    </row>
    <row r="13166" spans="37:37">
      <c r="AK13166" s="156"/>
    </row>
    <row r="13167" spans="37:37">
      <c r="AK13167" s="156"/>
    </row>
    <row r="13168" spans="37:37">
      <c r="AK13168" s="156"/>
    </row>
    <row r="13169" spans="37:37">
      <c r="AK13169" s="156"/>
    </row>
    <row r="13170" spans="37:37">
      <c r="AK13170" s="156"/>
    </row>
    <row r="13171" spans="37:37">
      <c r="AK13171" s="156"/>
    </row>
    <row r="13172" spans="37:37">
      <c r="AK13172" s="156"/>
    </row>
    <row r="13173" spans="37:37">
      <c r="AK13173" s="156"/>
    </row>
    <row r="13174" spans="37:37">
      <c r="AK13174" s="156"/>
    </row>
    <row r="13175" spans="37:37">
      <c r="AK13175" s="156"/>
    </row>
    <row r="13176" spans="37:37">
      <c r="AK13176" s="156"/>
    </row>
    <row r="13177" spans="37:37">
      <c r="AK13177" s="156"/>
    </row>
    <row r="13178" spans="37:37">
      <c r="AK13178" s="156"/>
    </row>
    <row r="13179" spans="37:37">
      <c r="AK13179" s="156"/>
    </row>
    <row r="13180" spans="37:37">
      <c r="AK13180" s="156"/>
    </row>
    <row r="13181" spans="37:37">
      <c r="AK13181" s="156"/>
    </row>
    <row r="13182" spans="37:37">
      <c r="AK13182" s="156"/>
    </row>
    <row r="13183" spans="37:37">
      <c r="AK13183" s="156"/>
    </row>
    <row r="13184" spans="37:37">
      <c r="AK13184" s="156"/>
    </row>
    <row r="13185" spans="37:37">
      <c r="AK13185" s="156"/>
    </row>
    <row r="13186" spans="37:37">
      <c r="AK13186" s="156"/>
    </row>
    <row r="13187" spans="37:37">
      <c r="AK13187" s="156"/>
    </row>
    <row r="13188" spans="37:37">
      <c r="AK13188" s="156"/>
    </row>
    <row r="13189" spans="37:37">
      <c r="AK13189" s="156"/>
    </row>
    <row r="13190" spans="37:37">
      <c r="AK13190" s="156"/>
    </row>
    <row r="13191" spans="37:37">
      <c r="AK13191" s="156"/>
    </row>
    <row r="13192" spans="37:37">
      <c r="AK13192" s="156"/>
    </row>
    <row r="13193" spans="37:37">
      <c r="AK13193" s="156"/>
    </row>
    <row r="13194" spans="37:37">
      <c r="AK13194" s="156"/>
    </row>
    <row r="13195" spans="37:37">
      <c r="AK13195" s="156"/>
    </row>
    <row r="13196" spans="37:37">
      <c r="AK13196" s="156"/>
    </row>
    <row r="13197" spans="37:37">
      <c r="AK13197" s="156"/>
    </row>
    <row r="13198" spans="37:37">
      <c r="AK13198" s="156"/>
    </row>
    <row r="13199" spans="37:37">
      <c r="AK13199" s="156"/>
    </row>
    <row r="13200" spans="37:37">
      <c r="AK13200" s="156"/>
    </row>
    <row r="13201" spans="37:37">
      <c r="AK13201" s="156"/>
    </row>
    <row r="13202" spans="37:37">
      <c r="AK13202" s="156"/>
    </row>
    <row r="13203" spans="37:37">
      <c r="AK13203" s="156"/>
    </row>
    <row r="13204" spans="37:37">
      <c r="AK13204" s="156"/>
    </row>
    <row r="13205" spans="37:37">
      <c r="AK13205" s="156"/>
    </row>
    <row r="13206" spans="37:37">
      <c r="AK13206" s="156"/>
    </row>
    <row r="13207" spans="37:37">
      <c r="AK13207" s="156"/>
    </row>
    <row r="13208" spans="37:37">
      <c r="AK13208" s="156"/>
    </row>
    <row r="13209" spans="37:37">
      <c r="AK13209" s="156"/>
    </row>
    <row r="13210" spans="37:37">
      <c r="AK13210" s="156"/>
    </row>
    <row r="13211" spans="37:37">
      <c r="AK13211" s="156"/>
    </row>
    <row r="13212" spans="37:37">
      <c r="AK13212" s="156"/>
    </row>
    <row r="13213" spans="37:37">
      <c r="AK13213" s="156"/>
    </row>
    <row r="13214" spans="37:37">
      <c r="AK13214" s="156"/>
    </row>
    <row r="13215" spans="37:37">
      <c r="AK13215" s="156"/>
    </row>
    <row r="13216" spans="37:37">
      <c r="AK13216" s="156"/>
    </row>
    <row r="13217" spans="37:37">
      <c r="AK13217" s="156"/>
    </row>
    <row r="13218" spans="37:37">
      <c r="AK13218" s="156"/>
    </row>
    <row r="13219" spans="37:37">
      <c r="AK13219" s="156"/>
    </row>
    <row r="13220" spans="37:37">
      <c r="AK13220" s="156"/>
    </row>
    <row r="13221" spans="37:37">
      <c r="AK13221" s="156"/>
    </row>
    <row r="13222" spans="37:37">
      <c r="AK13222" s="156"/>
    </row>
    <row r="13223" spans="37:37">
      <c r="AK13223" s="156"/>
    </row>
    <row r="13224" spans="37:37">
      <c r="AK13224" s="156"/>
    </row>
    <row r="13225" spans="37:37">
      <c r="AK13225" s="156"/>
    </row>
    <row r="13226" spans="37:37">
      <c r="AK13226" s="156"/>
    </row>
    <row r="13227" spans="37:37">
      <c r="AK13227" s="156"/>
    </row>
    <row r="13228" spans="37:37">
      <c r="AK13228" s="156"/>
    </row>
    <row r="13229" spans="37:37">
      <c r="AK13229" s="156"/>
    </row>
    <row r="13230" spans="37:37">
      <c r="AK13230" s="156"/>
    </row>
    <row r="13231" spans="37:37">
      <c r="AK13231" s="156"/>
    </row>
    <row r="13232" spans="37:37">
      <c r="AK13232" s="156"/>
    </row>
    <row r="13233" spans="37:37">
      <c r="AK13233" s="156"/>
    </row>
    <row r="13234" spans="37:37">
      <c r="AK13234" s="156"/>
    </row>
    <row r="13235" spans="37:37">
      <c r="AK13235" s="156"/>
    </row>
    <row r="13236" spans="37:37">
      <c r="AK13236" s="156"/>
    </row>
    <row r="13237" spans="37:37">
      <c r="AK13237" s="156"/>
    </row>
    <row r="13238" spans="37:37">
      <c r="AK13238" s="156"/>
    </row>
    <row r="13239" spans="37:37">
      <c r="AK13239" s="156"/>
    </row>
    <row r="13240" spans="37:37">
      <c r="AK13240" s="156"/>
    </row>
    <row r="13241" spans="37:37">
      <c r="AK13241" s="156"/>
    </row>
    <row r="13242" spans="37:37">
      <c r="AK13242" s="156"/>
    </row>
    <row r="13243" spans="37:37">
      <c r="AK13243" s="156"/>
    </row>
  </sheetData>
  <autoFilter ref="A6:XED129">
    <filterColumn colId="2">
      <filters>
        <filter val="叶城县2026年引进良种母牛补助项目"/>
        <filter val="叶城县2026年自繁良种母牛补助项目"/>
        <filter val="叶城县2026年中城区阿孜干萨勒（12）村帕米尔牦牛采购及托管项目"/>
      </filters>
    </filterColumn>
    <extLst/>
  </autoFilter>
  <mergeCells count="104">
    <mergeCell ref="A1:AB1"/>
    <mergeCell ref="A2:D2"/>
    <mergeCell ref="I2:AB2"/>
    <mergeCell ref="J3:S3"/>
    <mergeCell ref="AD3:AK3"/>
    <mergeCell ref="AL3:AP3"/>
    <mergeCell ref="J4:Q4"/>
    <mergeCell ref="K5:L5"/>
    <mergeCell ref="M5:N5"/>
    <mergeCell ref="A7:E7"/>
    <mergeCell ref="B8:E8"/>
    <mergeCell ref="B9:E9"/>
    <mergeCell ref="B28:E28"/>
    <mergeCell ref="XEA28:XED28"/>
    <mergeCell ref="B41:E41"/>
    <mergeCell ref="XDB41:XDE41"/>
    <mergeCell ref="XEA41:XED41"/>
    <mergeCell ref="B48:E48"/>
    <mergeCell ref="XDB48:XDE48"/>
    <mergeCell ref="XEA48:XED48"/>
    <mergeCell ref="B56:E56"/>
    <mergeCell ref="XDB56:XDE56"/>
    <mergeCell ref="XEA56:XED56"/>
    <mergeCell ref="B60:E60"/>
    <mergeCell ref="XDB60:XDE60"/>
    <mergeCell ref="XEA60:XED60"/>
    <mergeCell ref="B69:E69"/>
    <mergeCell ref="XDB69:XDE69"/>
    <mergeCell ref="XEA69:XED69"/>
    <mergeCell ref="B78:E78"/>
    <mergeCell ref="XDB78:XDE78"/>
    <mergeCell ref="XEA78:XED78"/>
    <mergeCell ref="B83:E83"/>
    <mergeCell ref="XDB83:XDE83"/>
    <mergeCell ref="XEA83:XED83"/>
    <mergeCell ref="B85:E85"/>
    <mergeCell ref="XDB85:XDE85"/>
    <mergeCell ref="XEA85:XED85"/>
    <mergeCell ref="B89:E89"/>
    <mergeCell ref="XEA89:XED89"/>
    <mergeCell ref="B96:E96"/>
    <mergeCell ref="XEA96:XED96"/>
    <mergeCell ref="B97:E97"/>
    <mergeCell ref="XCC97:XCF97"/>
    <mergeCell ref="XDB97:XDE97"/>
    <mergeCell ref="XEA97:XED97"/>
    <mergeCell ref="B102:E102"/>
    <mergeCell ref="XCC102:XCF102"/>
    <mergeCell ref="XDB102:XDE102"/>
    <mergeCell ref="XEA102:XED102"/>
    <mergeCell ref="B111:E111"/>
    <mergeCell ref="XCC111:XCF111"/>
    <mergeCell ref="XDB111:XDE111"/>
    <mergeCell ref="XEA111:XED111"/>
    <mergeCell ref="B119:E119"/>
    <mergeCell ref="XCC119:XCF119"/>
    <mergeCell ref="XDB119:XDE119"/>
    <mergeCell ref="XEA119:XED119"/>
    <mergeCell ref="B121:E121"/>
    <mergeCell ref="XEA121:XED121"/>
    <mergeCell ref="B123:E123"/>
    <mergeCell ref="XEA123:XED123"/>
    <mergeCell ref="B125:E125"/>
    <mergeCell ref="XEA125:XED125"/>
    <mergeCell ref="B127:E127"/>
    <mergeCell ref="XEA127:XED127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5:J6"/>
    <mergeCell ref="O5:O6"/>
    <mergeCell ref="P5:P6"/>
    <mergeCell ref="Q5:Q6"/>
    <mergeCell ref="R4:R6"/>
    <mergeCell ref="S4:S6"/>
    <mergeCell ref="T3:T6"/>
    <mergeCell ref="U3:U6"/>
    <mergeCell ref="V3:V6"/>
    <mergeCell ref="W3:W6"/>
    <mergeCell ref="X3:X6"/>
    <mergeCell ref="Y3:Y6"/>
    <mergeCell ref="Z3:Z6"/>
    <mergeCell ref="AA3:AA6"/>
    <mergeCell ref="AB3:AB6"/>
    <mergeCell ref="AC4:AC6"/>
    <mergeCell ref="AD4:AD6"/>
    <mergeCell ref="AE4:AE6"/>
    <mergeCell ref="AF4:AF6"/>
    <mergeCell ref="AG4:AG6"/>
    <mergeCell ref="AH4:AH6"/>
    <mergeCell ref="AI4:AI6"/>
    <mergeCell ref="AJ4:AJ6"/>
    <mergeCell ref="AK4:AK6"/>
    <mergeCell ref="AL4:AL6"/>
    <mergeCell ref="AM4:AM6"/>
    <mergeCell ref="AN4:AN6"/>
    <mergeCell ref="AO4:AO6"/>
    <mergeCell ref="AP4:AP6"/>
  </mergeCells>
  <dataValidations count="5">
    <dataValidation type="list" allowBlank="1" showInputMessage="1" showErrorMessage="1" sqref="G108:G109">
      <formula1>INDIRECT(E108)</formula1>
    </dataValidation>
    <dataValidation type="list" allowBlank="1" showErrorMessage="1" sqref="E28:F28 E60:F60 F68 E69:F69 E78:F78 E106:F106 E111:F111 E129:F129 E4:F9 E42:F47 E55:F56 E159:F1048576" errorStyle="information">
      <formula1>"种植业基地,小型农田水利设施建设,农产品仓储保险冷链基础设施建设,养殖业基地,农业社会化服务,产业科技服务,休闲农业与乡村旅游,产业园（区）,市场建设和农村物流,小额贷款贴息,享受“雨露计划+”职业教育补助,帮扶车间（特色手工基地）建设,公益性岗位,技能培训,农村污水治理,农村供水保障设施建设,农村道路建设（通村路、通户路、小型桥梁等）,其他,基础设施配套,垃圾处理,项目管理费,项目子类型"</formula1>
    </dataValidation>
    <dataValidation type="list" allowBlank="1" showInputMessage="1" showErrorMessage="1" sqref="E48:F48 E49 E57:F57 E68 E85:F85 E107:F107 E110:F110 E127:F128 E10:F27 E29:F41 E50:F54 E61:F67 E70:F77 E79:F83 E89:F97 E99:F101 E123:F125 E103:F105 E112:F121">
      <formula1>INDIRECT(D10)</formula1>
    </dataValidation>
    <dataValidation type="list" allowBlank="1" showInputMessage="1" showErrorMessage="1" sqref="E84:F84 E98:F98 E102:F102 E122:F122 E58:F59 E86:F88">
      <formula1>INDIRECT(#REF!)</formula1>
    </dataValidation>
    <dataValidation type="list" allowBlank="1" showInputMessage="1" showErrorMessage="1" sqref="D121 D127 D96:D97 D123:D125">
      <formula1>下拉列表!$A$1:$G$1</formula1>
    </dataValidation>
  </dataValidations>
  <pageMargins left="0.251388888888889" right="0.251388888888889" top="0.393055555555556" bottom="0.393055555555556" header="0.298611111111111" footer="0.298611111111111"/>
  <pageSetup paperSize="8" scale="45" fitToHeight="0" orientation="landscape" horizontalDpi="600"/>
  <headerFooter>
    <oddFooter>&amp;C第 &amp;P 页，共 &amp;N 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92"/>
  <sheetViews>
    <sheetView zoomScale="40" zoomScaleNormal="40" workbookViewId="0">
      <selection activeCell="H13" sqref="H13"/>
    </sheetView>
  </sheetViews>
  <sheetFormatPr defaultColWidth="9" defaultRowHeight="18.75"/>
  <cols>
    <col min="1" max="1" width="16.7333333333333" style="11" customWidth="1"/>
    <col min="2" max="2" width="13.25" style="12" customWidth="1"/>
    <col min="3" max="3" width="55" style="12" customWidth="1"/>
    <col min="4" max="4" width="29.125" style="12" customWidth="1"/>
    <col min="5" max="5" width="26.675" style="12" customWidth="1"/>
    <col min="6" max="6" width="15.25" style="12" customWidth="1"/>
    <col min="7" max="7" width="27.2416666666667" style="13" customWidth="1"/>
    <col min="8" max="8" width="72.8083333333333" style="14" customWidth="1"/>
    <col min="9" max="10" width="18.2666666666667" style="15" customWidth="1"/>
    <col min="11" max="11" width="17.6916666666667" style="15" customWidth="1"/>
    <col min="12" max="12" width="21.35" style="15" customWidth="1"/>
    <col min="13" max="13" width="20.925" style="16" customWidth="1"/>
    <col min="14" max="15" width="17.6916666666667" style="16" customWidth="1"/>
    <col min="16" max="16" width="17.6916666666667" style="12" customWidth="1"/>
    <col min="17" max="20" width="16.15" style="12" customWidth="1"/>
    <col min="21" max="21" width="22.3083333333333" style="12" customWidth="1"/>
    <col min="22" max="22" width="26.2333333333333" style="12" customWidth="1"/>
    <col min="23" max="23" width="18.1166666666667" style="12" customWidth="1"/>
    <col min="24" max="24" width="32.9666666666667" style="17" customWidth="1"/>
    <col min="25" max="25" width="18.1166666666667" style="18" customWidth="1"/>
    <col min="26" max="26" width="23.5833333333333" style="19" customWidth="1"/>
    <col min="27" max="16384" width="9" style="20"/>
  </cols>
  <sheetData>
    <row r="1" s="5" customFormat="1" ht="84" customHeight="1" spans="1:26">
      <c r="A1" s="21" t="s">
        <v>1192</v>
      </c>
      <c r="B1" s="21"/>
      <c r="C1" s="21"/>
      <c r="D1" s="22"/>
      <c r="E1" s="22"/>
      <c r="F1" s="22"/>
      <c r="G1" s="21"/>
      <c r="H1" s="23"/>
      <c r="I1" s="42"/>
      <c r="J1" s="42"/>
      <c r="K1" s="43"/>
      <c r="L1" s="43"/>
      <c r="M1" s="44"/>
      <c r="N1" s="44"/>
      <c r="O1" s="44"/>
      <c r="P1" s="22"/>
      <c r="Q1" s="22"/>
      <c r="R1" s="22"/>
      <c r="S1" s="22"/>
      <c r="T1" s="22"/>
      <c r="U1" s="22"/>
      <c r="V1" s="22"/>
      <c r="W1" s="22"/>
      <c r="X1" s="21"/>
      <c r="Y1" s="21"/>
      <c r="Z1" s="55"/>
    </row>
    <row r="2" s="6" customFormat="1" ht="50" customHeight="1" spans="1:26">
      <c r="A2" s="24" t="s">
        <v>1</v>
      </c>
      <c r="B2" s="24"/>
      <c r="C2" s="24"/>
      <c r="D2" s="24"/>
      <c r="E2" s="25"/>
      <c r="F2" s="26"/>
      <c r="G2" s="26"/>
      <c r="H2" s="27"/>
      <c r="I2" s="45"/>
      <c r="J2" s="45"/>
      <c r="K2" s="45"/>
      <c r="L2" s="45"/>
      <c r="M2" s="46"/>
      <c r="N2" s="46"/>
      <c r="O2" s="4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="7" customFormat="1" ht="33" customHeight="1" spans="1:26">
      <c r="A3" s="28" t="s">
        <v>2</v>
      </c>
      <c r="B3" s="28" t="s">
        <v>3</v>
      </c>
      <c r="C3" s="28" t="s">
        <v>4</v>
      </c>
      <c r="D3" s="28" t="s">
        <v>1193</v>
      </c>
      <c r="E3" s="28" t="s">
        <v>6</v>
      </c>
      <c r="F3" s="28" t="s">
        <v>1194</v>
      </c>
      <c r="G3" s="28" t="s">
        <v>1195</v>
      </c>
      <c r="H3" s="28" t="s">
        <v>1196</v>
      </c>
      <c r="I3" s="47" t="s">
        <v>1197</v>
      </c>
      <c r="J3" s="47" t="s">
        <v>1198</v>
      </c>
      <c r="K3" s="47" t="s">
        <v>11</v>
      </c>
      <c r="L3" s="47"/>
      <c r="M3" s="48"/>
      <c r="N3" s="48"/>
      <c r="O3" s="48"/>
      <c r="P3" s="28"/>
      <c r="Q3" s="28"/>
      <c r="R3" s="28"/>
      <c r="S3" s="28"/>
      <c r="T3" s="28"/>
      <c r="U3" s="28"/>
      <c r="V3" s="28" t="s">
        <v>1199</v>
      </c>
      <c r="W3" s="28" t="s">
        <v>1200</v>
      </c>
      <c r="X3" s="28" t="s">
        <v>1201</v>
      </c>
      <c r="Y3" s="28" t="s">
        <v>1200</v>
      </c>
      <c r="Z3" s="56" t="s">
        <v>13</v>
      </c>
    </row>
    <row r="4" s="7" customFormat="1" ht="31" customHeight="1" spans="1:26">
      <c r="A4" s="28"/>
      <c r="B4" s="28"/>
      <c r="C4" s="28"/>
      <c r="D4" s="28"/>
      <c r="E4" s="28"/>
      <c r="F4" s="28"/>
      <c r="G4" s="28"/>
      <c r="H4" s="28"/>
      <c r="I4" s="47"/>
      <c r="J4" s="47"/>
      <c r="K4" s="47" t="s">
        <v>1202</v>
      </c>
      <c r="L4" s="47"/>
      <c r="M4" s="48"/>
      <c r="N4" s="48"/>
      <c r="O4" s="48"/>
      <c r="P4" s="28"/>
      <c r="Q4" s="28"/>
      <c r="R4" s="28"/>
      <c r="S4" s="28" t="s">
        <v>1203</v>
      </c>
      <c r="T4" s="28" t="s">
        <v>1204</v>
      </c>
      <c r="U4" s="28" t="s">
        <v>1205</v>
      </c>
      <c r="V4" s="28"/>
      <c r="W4" s="28"/>
      <c r="X4" s="28"/>
      <c r="Y4" s="28"/>
      <c r="Z4" s="56"/>
    </row>
    <row r="5" s="7" customFormat="1" ht="32" customHeight="1" spans="1:26">
      <c r="A5" s="28"/>
      <c r="B5" s="28"/>
      <c r="C5" s="28"/>
      <c r="D5" s="28"/>
      <c r="E5" s="28"/>
      <c r="F5" s="28"/>
      <c r="G5" s="28"/>
      <c r="H5" s="28"/>
      <c r="I5" s="47"/>
      <c r="J5" s="47"/>
      <c r="K5" s="47" t="s">
        <v>17</v>
      </c>
      <c r="L5" s="47" t="s">
        <v>898</v>
      </c>
      <c r="M5" s="48"/>
      <c r="N5" s="48" t="s">
        <v>19</v>
      </c>
      <c r="O5" s="48" t="s">
        <v>20</v>
      </c>
      <c r="P5" s="28" t="s">
        <v>21</v>
      </c>
      <c r="Q5" s="28" t="s">
        <v>22</v>
      </c>
      <c r="R5" s="28" t="s">
        <v>1206</v>
      </c>
      <c r="S5" s="28"/>
      <c r="T5" s="28"/>
      <c r="U5" s="28"/>
      <c r="V5" s="28"/>
      <c r="W5" s="28"/>
      <c r="X5" s="28"/>
      <c r="Y5" s="28"/>
      <c r="Z5" s="56"/>
    </row>
    <row r="6" s="7" customFormat="1" ht="31" customHeight="1" spans="1:26">
      <c r="A6" s="28"/>
      <c r="B6" s="28"/>
      <c r="C6" s="28"/>
      <c r="D6" s="28"/>
      <c r="E6" s="28"/>
      <c r="F6" s="28"/>
      <c r="G6" s="28"/>
      <c r="H6" s="28"/>
      <c r="I6" s="47"/>
      <c r="J6" s="47"/>
      <c r="K6" s="47"/>
      <c r="L6" s="47" t="s">
        <v>23</v>
      </c>
      <c r="M6" s="48" t="s">
        <v>24</v>
      </c>
      <c r="N6" s="48"/>
      <c r="O6" s="48"/>
      <c r="P6" s="28"/>
      <c r="Q6" s="28"/>
      <c r="R6" s="28"/>
      <c r="S6" s="28"/>
      <c r="T6" s="28"/>
      <c r="U6" s="28"/>
      <c r="V6" s="28"/>
      <c r="W6" s="28"/>
      <c r="X6" s="28"/>
      <c r="Y6" s="28"/>
      <c r="Z6" s="56"/>
    </row>
    <row r="7" s="8" customFormat="1" ht="92" customHeight="1" spans="1:26">
      <c r="A7" s="29" t="s">
        <v>25</v>
      </c>
      <c r="B7" s="30"/>
      <c r="C7" s="31"/>
      <c r="D7" s="32"/>
      <c r="E7" s="32"/>
      <c r="F7" s="32"/>
      <c r="G7" s="32"/>
      <c r="H7" s="33"/>
      <c r="I7" s="32">
        <f t="shared" ref="I7:U7" si="0">SUM(I8:I92)</f>
        <v>49143.768</v>
      </c>
      <c r="J7" s="32">
        <f t="shared" si="0"/>
        <v>48941.001713</v>
      </c>
      <c r="K7" s="34">
        <f t="shared" si="0"/>
        <v>48873.001713</v>
      </c>
      <c r="L7" s="34">
        <f t="shared" si="0"/>
        <v>34849</v>
      </c>
      <c r="M7" s="34">
        <f t="shared" si="0"/>
        <v>9927</v>
      </c>
      <c r="N7" s="34">
        <f t="shared" si="0"/>
        <v>2529</v>
      </c>
      <c r="O7" s="34">
        <f t="shared" si="0"/>
        <v>1468.001713</v>
      </c>
      <c r="P7" s="49">
        <f t="shared" si="0"/>
        <v>100</v>
      </c>
      <c r="Q7" s="53">
        <f t="shared" si="0"/>
        <v>0</v>
      </c>
      <c r="R7" s="53">
        <f t="shared" si="0"/>
        <v>0</v>
      </c>
      <c r="S7" s="53">
        <f t="shared" si="0"/>
        <v>0</v>
      </c>
      <c r="T7" s="53">
        <f t="shared" si="0"/>
        <v>68</v>
      </c>
      <c r="U7" s="53">
        <f t="shared" si="0"/>
        <v>0</v>
      </c>
      <c r="V7" s="54"/>
      <c r="W7" s="54"/>
      <c r="X7" s="37"/>
      <c r="Y7" s="37"/>
      <c r="Z7" s="57"/>
    </row>
    <row r="8" s="9" customFormat="1" ht="137" customHeight="1" spans="1:26">
      <c r="A8" s="34">
        <v>1</v>
      </c>
      <c r="B8" s="34" t="s">
        <v>1207</v>
      </c>
      <c r="C8" s="34" t="s">
        <v>192</v>
      </c>
      <c r="D8" s="34" t="s">
        <v>27</v>
      </c>
      <c r="E8" s="34" t="s">
        <v>32</v>
      </c>
      <c r="F8" s="34" t="s">
        <v>327</v>
      </c>
      <c r="G8" s="34" t="s">
        <v>194</v>
      </c>
      <c r="H8" s="35" t="s">
        <v>195</v>
      </c>
      <c r="I8" s="49">
        <v>366</v>
      </c>
      <c r="J8" s="49">
        <f t="shared" ref="J8:J71" si="1">K8+T8</f>
        <v>366</v>
      </c>
      <c r="K8" s="49">
        <f t="shared" ref="K8:K71" si="2">SUM(L8:R8)</f>
        <v>366</v>
      </c>
      <c r="L8" s="49">
        <v>366</v>
      </c>
      <c r="M8" s="50"/>
      <c r="N8" s="50"/>
      <c r="O8" s="50"/>
      <c r="P8" s="34"/>
      <c r="Q8" s="34"/>
      <c r="R8" s="34"/>
      <c r="S8" s="34"/>
      <c r="T8" s="34"/>
      <c r="U8" s="34"/>
      <c r="V8" s="34" t="s">
        <v>193</v>
      </c>
      <c r="W8" s="34" t="s">
        <v>1208</v>
      </c>
      <c r="X8" s="34" t="s">
        <v>1209</v>
      </c>
      <c r="Y8" s="34" t="s">
        <v>1210</v>
      </c>
      <c r="Z8" s="37"/>
    </row>
    <row r="9" s="9" customFormat="1" ht="137" customHeight="1" spans="1:26">
      <c r="A9" s="34">
        <v>2</v>
      </c>
      <c r="B9" s="34" t="s">
        <v>1211</v>
      </c>
      <c r="C9" s="34" t="s">
        <v>314</v>
      </c>
      <c r="D9" s="34" t="s">
        <v>27</v>
      </c>
      <c r="E9" s="34" t="s">
        <v>46</v>
      </c>
      <c r="F9" s="34" t="s">
        <v>327</v>
      </c>
      <c r="G9" s="34" t="s">
        <v>315</v>
      </c>
      <c r="H9" s="35" t="s">
        <v>316</v>
      </c>
      <c r="I9" s="49">
        <v>550</v>
      </c>
      <c r="J9" s="49">
        <f t="shared" si="1"/>
        <v>550</v>
      </c>
      <c r="K9" s="49">
        <f t="shared" si="2"/>
        <v>550</v>
      </c>
      <c r="L9" s="49">
        <v>550</v>
      </c>
      <c r="M9" s="37"/>
      <c r="N9" s="50"/>
      <c r="O9" s="50"/>
      <c r="P9" s="34"/>
      <c r="Q9" s="34"/>
      <c r="R9" s="34"/>
      <c r="S9" s="34"/>
      <c r="T9" s="34"/>
      <c r="U9" s="34"/>
      <c r="V9" s="34" t="s">
        <v>193</v>
      </c>
      <c r="W9" s="34" t="s">
        <v>1208</v>
      </c>
      <c r="X9" s="34" t="s">
        <v>1212</v>
      </c>
      <c r="Y9" s="34" t="s">
        <v>1213</v>
      </c>
      <c r="Z9" s="37"/>
    </row>
    <row r="10" s="9" customFormat="1" ht="150" customHeight="1" spans="1:26">
      <c r="A10" s="34">
        <v>3</v>
      </c>
      <c r="B10" s="34" t="s">
        <v>1214</v>
      </c>
      <c r="C10" s="34" t="s">
        <v>380</v>
      </c>
      <c r="D10" s="34" t="s">
        <v>27</v>
      </c>
      <c r="E10" s="34" t="s">
        <v>337</v>
      </c>
      <c r="F10" s="34" t="s">
        <v>327</v>
      </c>
      <c r="G10" s="34" t="s">
        <v>381</v>
      </c>
      <c r="H10" s="35" t="s">
        <v>382</v>
      </c>
      <c r="I10" s="49">
        <v>1400</v>
      </c>
      <c r="J10" s="49">
        <f t="shared" si="1"/>
        <v>1400</v>
      </c>
      <c r="K10" s="49">
        <f t="shared" si="2"/>
        <v>1400</v>
      </c>
      <c r="L10" s="49">
        <v>1400</v>
      </c>
      <c r="M10" s="37"/>
      <c r="N10" s="50"/>
      <c r="O10" s="50"/>
      <c r="P10" s="34"/>
      <c r="Q10" s="34"/>
      <c r="R10" s="34"/>
      <c r="S10" s="34"/>
      <c r="T10" s="34"/>
      <c r="U10" s="34"/>
      <c r="V10" s="34" t="s">
        <v>193</v>
      </c>
      <c r="W10" s="34" t="s">
        <v>1208</v>
      </c>
      <c r="X10" s="34" t="s">
        <v>1215</v>
      </c>
      <c r="Y10" s="34" t="s">
        <v>1216</v>
      </c>
      <c r="Z10" s="37"/>
    </row>
    <row r="11" s="9" customFormat="1" ht="189" customHeight="1" spans="1:26">
      <c r="A11" s="34">
        <v>4</v>
      </c>
      <c r="B11" s="34" t="s">
        <v>644</v>
      </c>
      <c r="C11" s="34" t="s">
        <v>645</v>
      </c>
      <c r="D11" s="34" t="s">
        <v>642</v>
      </c>
      <c r="E11" s="34" t="s">
        <v>647</v>
      </c>
      <c r="F11" s="34" t="s">
        <v>327</v>
      </c>
      <c r="G11" s="34" t="s">
        <v>381</v>
      </c>
      <c r="H11" s="35" t="s">
        <v>649</v>
      </c>
      <c r="I11" s="49">
        <f>SUM(K11,S11:U11)</f>
        <v>550</v>
      </c>
      <c r="J11" s="49">
        <f t="shared" si="1"/>
        <v>550</v>
      </c>
      <c r="K11" s="49">
        <f t="shared" si="2"/>
        <v>550</v>
      </c>
      <c r="L11" s="49"/>
      <c r="M11" s="50">
        <v>550</v>
      </c>
      <c r="N11" s="50"/>
      <c r="O11" s="50"/>
      <c r="P11" s="34"/>
      <c r="Q11" s="34"/>
      <c r="R11" s="34"/>
      <c r="S11" s="34"/>
      <c r="T11" s="34"/>
      <c r="U11" s="37"/>
      <c r="V11" s="34" t="s">
        <v>193</v>
      </c>
      <c r="W11" s="34" t="s">
        <v>1208</v>
      </c>
      <c r="X11" s="34" t="s">
        <v>1217</v>
      </c>
      <c r="Y11" s="34" t="s">
        <v>1218</v>
      </c>
      <c r="Z11" s="37"/>
    </row>
    <row r="12" s="9" customFormat="1" ht="133" customHeight="1" spans="1:26">
      <c r="A12" s="34">
        <v>5</v>
      </c>
      <c r="B12" s="34" t="s">
        <v>1219</v>
      </c>
      <c r="C12" s="34" t="s">
        <v>108</v>
      </c>
      <c r="D12" s="34" t="s">
        <v>27</v>
      </c>
      <c r="E12" s="34" t="s">
        <v>32</v>
      </c>
      <c r="F12" s="34" t="s">
        <v>327</v>
      </c>
      <c r="G12" s="34" t="s">
        <v>110</v>
      </c>
      <c r="H12" s="35" t="s">
        <v>1220</v>
      </c>
      <c r="I12" s="49">
        <v>400</v>
      </c>
      <c r="J12" s="49">
        <f t="shared" si="1"/>
        <v>400</v>
      </c>
      <c r="K12" s="49">
        <f t="shared" si="2"/>
        <v>400</v>
      </c>
      <c r="L12" s="49">
        <v>400</v>
      </c>
      <c r="M12" s="50"/>
      <c r="N12" s="50"/>
      <c r="O12" s="50"/>
      <c r="P12" s="34"/>
      <c r="Q12" s="34"/>
      <c r="R12" s="34"/>
      <c r="S12" s="34"/>
      <c r="T12" s="34"/>
      <c r="U12" s="34"/>
      <c r="V12" s="34" t="s">
        <v>109</v>
      </c>
      <c r="W12" s="34" t="s">
        <v>1221</v>
      </c>
      <c r="X12" s="34" t="s">
        <v>1209</v>
      </c>
      <c r="Y12" s="34" t="s">
        <v>1210</v>
      </c>
      <c r="Z12" s="37"/>
    </row>
    <row r="13" s="9" customFormat="1" ht="133" customHeight="1" spans="1:26">
      <c r="A13" s="34">
        <v>6</v>
      </c>
      <c r="B13" s="34" t="s">
        <v>1222</v>
      </c>
      <c r="C13" s="34" t="s">
        <v>336</v>
      </c>
      <c r="D13" s="34" t="s">
        <v>27</v>
      </c>
      <c r="E13" s="34" t="s">
        <v>337</v>
      </c>
      <c r="F13" s="34" t="s">
        <v>327</v>
      </c>
      <c r="G13" s="34" t="s">
        <v>338</v>
      </c>
      <c r="H13" s="35" t="s">
        <v>339</v>
      </c>
      <c r="I13" s="49">
        <v>60</v>
      </c>
      <c r="J13" s="49">
        <f t="shared" si="1"/>
        <v>60</v>
      </c>
      <c r="K13" s="49">
        <f t="shared" si="2"/>
        <v>60</v>
      </c>
      <c r="L13" s="49">
        <v>60</v>
      </c>
      <c r="M13" s="49"/>
      <c r="N13" s="50"/>
      <c r="O13" s="50"/>
      <c r="P13" s="34"/>
      <c r="Q13" s="34"/>
      <c r="R13" s="34"/>
      <c r="S13" s="34"/>
      <c r="T13" s="34"/>
      <c r="U13" s="34"/>
      <c r="V13" s="34" t="s">
        <v>109</v>
      </c>
      <c r="W13" s="34" t="s">
        <v>1221</v>
      </c>
      <c r="X13" s="34" t="s">
        <v>35</v>
      </c>
      <c r="Y13" s="34" t="s">
        <v>1223</v>
      </c>
      <c r="Z13" s="37"/>
    </row>
    <row r="14" s="9" customFormat="1" ht="268" customHeight="1" spans="1:26">
      <c r="A14" s="34">
        <v>7</v>
      </c>
      <c r="B14" s="34" t="s">
        <v>226</v>
      </c>
      <c r="C14" s="36" t="s">
        <v>1224</v>
      </c>
      <c r="D14" s="34" t="s">
        <v>27</v>
      </c>
      <c r="E14" s="34" t="s">
        <v>32</v>
      </c>
      <c r="F14" s="34" t="s">
        <v>327</v>
      </c>
      <c r="G14" s="34" t="s">
        <v>1225</v>
      </c>
      <c r="H14" s="35" t="s">
        <v>1226</v>
      </c>
      <c r="I14" s="49">
        <f>SUM(K14,S14,T14,U14)</f>
        <v>104</v>
      </c>
      <c r="J14" s="49">
        <f t="shared" si="1"/>
        <v>104</v>
      </c>
      <c r="K14" s="49">
        <f t="shared" si="2"/>
        <v>104</v>
      </c>
      <c r="L14" s="49"/>
      <c r="M14" s="50">
        <v>104</v>
      </c>
      <c r="N14" s="50"/>
      <c r="O14" s="50"/>
      <c r="P14" s="34"/>
      <c r="Q14" s="34"/>
      <c r="R14" s="34"/>
      <c r="S14" s="34"/>
      <c r="T14" s="34"/>
      <c r="U14" s="37"/>
      <c r="V14" s="34" t="s">
        <v>109</v>
      </c>
      <c r="W14" s="34" t="s">
        <v>1221</v>
      </c>
      <c r="X14" s="34" t="s">
        <v>1227</v>
      </c>
      <c r="Y14" s="34" t="s">
        <v>1228</v>
      </c>
      <c r="Z14" s="37"/>
    </row>
    <row r="15" s="9" customFormat="1" ht="191" customHeight="1" spans="1:26">
      <c r="A15" s="34">
        <v>8</v>
      </c>
      <c r="B15" s="34" t="s">
        <v>345</v>
      </c>
      <c r="C15" s="34" t="s">
        <v>346</v>
      </c>
      <c r="D15" s="34" t="s">
        <v>27</v>
      </c>
      <c r="E15" s="34" t="s">
        <v>32</v>
      </c>
      <c r="F15" s="34" t="s">
        <v>327</v>
      </c>
      <c r="G15" s="34" t="s">
        <v>348</v>
      </c>
      <c r="H15" s="35" t="s">
        <v>349</v>
      </c>
      <c r="I15" s="49">
        <v>680</v>
      </c>
      <c r="J15" s="49">
        <f t="shared" si="1"/>
        <v>680</v>
      </c>
      <c r="K15" s="49">
        <f t="shared" si="2"/>
        <v>680</v>
      </c>
      <c r="L15" s="49"/>
      <c r="M15" s="50">
        <v>680</v>
      </c>
      <c r="N15" s="50"/>
      <c r="O15" s="50"/>
      <c r="P15" s="34"/>
      <c r="Q15" s="34"/>
      <c r="R15" s="34"/>
      <c r="S15" s="34"/>
      <c r="T15" s="34"/>
      <c r="U15" s="37"/>
      <c r="V15" s="34" t="s">
        <v>109</v>
      </c>
      <c r="W15" s="34" t="s">
        <v>1221</v>
      </c>
      <c r="X15" s="34" t="s">
        <v>1229</v>
      </c>
      <c r="Y15" s="34" t="s">
        <v>1230</v>
      </c>
      <c r="Z15" s="37"/>
    </row>
    <row r="16" s="10" customFormat="1" ht="210" customHeight="1" spans="1:26">
      <c r="A16" s="34">
        <v>9</v>
      </c>
      <c r="B16" s="37"/>
      <c r="C16" s="38" t="s">
        <v>806</v>
      </c>
      <c r="D16" s="37" t="s">
        <v>642</v>
      </c>
      <c r="E16" s="37" t="s">
        <v>1231</v>
      </c>
      <c r="F16" s="37"/>
      <c r="G16" s="37" t="s">
        <v>109</v>
      </c>
      <c r="H16" s="39" t="s">
        <v>808</v>
      </c>
      <c r="I16" s="51">
        <v>360</v>
      </c>
      <c r="J16" s="49">
        <f t="shared" si="1"/>
        <v>360</v>
      </c>
      <c r="K16" s="49">
        <f t="shared" si="2"/>
        <v>360</v>
      </c>
      <c r="L16" s="51"/>
      <c r="M16" s="52"/>
      <c r="N16" s="51">
        <v>360</v>
      </c>
      <c r="O16" s="52"/>
      <c r="P16" s="37"/>
      <c r="Q16" s="37"/>
      <c r="R16" s="37"/>
      <c r="S16" s="37"/>
      <c r="T16" s="37"/>
      <c r="U16" s="37"/>
      <c r="V16" s="37" t="s">
        <v>109</v>
      </c>
      <c r="W16" s="34" t="s">
        <v>1221</v>
      </c>
      <c r="X16" s="37" t="s">
        <v>804</v>
      </c>
      <c r="Y16" s="37" t="s">
        <v>1232</v>
      </c>
      <c r="Z16" s="37"/>
    </row>
    <row r="17" s="9" customFormat="1" ht="105.75" spans="1:26">
      <c r="A17" s="34">
        <v>10</v>
      </c>
      <c r="B17" s="34" t="s">
        <v>1233</v>
      </c>
      <c r="C17" s="34" t="s">
        <v>168</v>
      </c>
      <c r="D17" s="34" t="s">
        <v>27</v>
      </c>
      <c r="E17" s="34" t="s">
        <v>32</v>
      </c>
      <c r="F17" s="34" t="s">
        <v>327</v>
      </c>
      <c r="G17" s="34" t="s">
        <v>1234</v>
      </c>
      <c r="H17" s="35" t="s">
        <v>1235</v>
      </c>
      <c r="I17" s="49">
        <v>870</v>
      </c>
      <c r="J17" s="49">
        <f t="shared" si="1"/>
        <v>870</v>
      </c>
      <c r="K17" s="49">
        <f t="shared" si="2"/>
        <v>870</v>
      </c>
      <c r="L17" s="49">
        <v>870</v>
      </c>
      <c r="M17" s="50"/>
      <c r="N17" s="50"/>
      <c r="O17" s="50"/>
      <c r="P17" s="34"/>
      <c r="Q17" s="34"/>
      <c r="R17" s="34"/>
      <c r="S17" s="34"/>
      <c r="T17" s="34"/>
      <c r="U17" s="34"/>
      <c r="V17" s="34" t="s">
        <v>169</v>
      </c>
      <c r="W17" s="34" t="s">
        <v>1236</v>
      </c>
      <c r="X17" s="34" t="s">
        <v>1209</v>
      </c>
      <c r="Y17" s="34" t="s">
        <v>1210</v>
      </c>
      <c r="Z17" s="37"/>
    </row>
    <row r="18" s="9" customFormat="1" ht="141" spans="1:26">
      <c r="A18" s="34">
        <v>11</v>
      </c>
      <c r="B18" s="34" t="s">
        <v>508</v>
      </c>
      <c r="C18" s="34" t="s">
        <v>509</v>
      </c>
      <c r="D18" s="34" t="s">
        <v>27</v>
      </c>
      <c r="E18" s="34" t="s">
        <v>32</v>
      </c>
      <c r="F18" s="34" t="s">
        <v>327</v>
      </c>
      <c r="G18" s="34" t="s">
        <v>510</v>
      </c>
      <c r="H18" s="35" t="s">
        <v>511</v>
      </c>
      <c r="I18" s="49">
        <v>400</v>
      </c>
      <c r="J18" s="49">
        <f t="shared" si="1"/>
        <v>400</v>
      </c>
      <c r="K18" s="49">
        <f t="shared" si="2"/>
        <v>400</v>
      </c>
      <c r="L18" s="49">
        <v>400</v>
      </c>
      <c r="M18" s="37"/>
      <c r="N18" s="50"/>
      <c r="O18" s="50"/>
      <c r="P18" s="34"/>
      <c r="Q18" s="34"/>
      <c r="R18" s="34"/>
      <c r="S18" s="34"/>
      <c r="T18" s="34"/>
      <c r="U18" s="34"/>
      <c r="V18" s="34" t="s">
        <v>169</v>
      </c>
      <c r="W18" s="34" t="s">
        <v>1236</v>
      </c>
      <c r="X18" s="34" t="s">
        <v>1229</v>
      </c>
      <c r="Y18" s="34" t="s">
        <v>1230</v>
      </c>
      <c r="Z18" s="37"/>
    </row>
    <row r="19" s="9" customFormat="1" ht="102" customHeight="1" spans="1:26">
      <c r="A19" s="34">
        <v>12</v>
      </c>
      <c r="B19" s="34" t="s">
        <v>167</v>
      </c>
      <c r="C19" s="34" t="s">
        <v>1237</v>
      </c>
      <c r="D19" s="34" t="s">
        <v>27</v>
      </c>
      <c r="E19" s="34" t="s">
        <v>32</v>
      </c>
      <c r="F19" s="34" t="s">
        <v>327</v>
      </c>
      <c r="G19" s="34" t="s">
        <v>1238</v>
      </c>
      <c r="H19" s="35" t="s">
        <v>1239</v>
      </c>
      <c r="I19" s="49">
        <f>SUM(K19,S19,T19,U19)</f>
        <v>935</v>
      </c>
      <c r="J19" s="49">
        <f t="shared" si="1"/>
        <v>935</v>
      </c>
      <c r="K19" s="49">
        <f t="shared" si="2"/>
        <v>935</v>
      </c>
      <c r="L19" s="49"/>
      <c r="M19" s="50">
        <v>935</v>
      </c>
      <c r="N19" s="50"/>
      <c r="O19" s="50"/>
      <c r="P19" s="34"/>
      <c r="Q19" s="34"/>
      <c r="R19" s="34"/>
      <c r="S19" s="34"/>
      <c r="T19" s="34"/>
      <c r="U19" s="37"/>
      <c r="V19" s="34" t="s">
        <v>169</v>
      </c>
      <c r="W19" s="34" t="s">
        <v>1236</v>
      </c>
      <c r="X19" s="34" t="s">
        <v>1209</v>
      </c>
      <c r="Y19" s="34" t="s">
        <v>1210</v>
      </c>
      <c r="Z19" s="37"/>
    </row>
    <row r="20" s="9" customFormat="1" ht="144" customHeight="1" spans="1:26">
      <c r="A20" s="34">
        <v>13</v>
      </c>
      <c r="B20" s="34" t="s">
        <v>659</v>
      </c>
      <c r="C20" s="34" t="s">
        <v>660</v>
      </c>
      <c r="D20" s="34" t="s">
        <v>642</v>
      </c>
      <c r="E20" s="34" t="s">
        <v>652</v>
      </c>
      <c r="F20" s="34" t="s">
        <v>327</v>
      </c>
      <c r="G20" s="34" t="s">
        <v>1240</v>
      </c>
      <c r="H20" s="35" t="s">
        <v>662</v>
      </c>
      <c r="I20" s="49">
        <f>SUM(K20,S20:U20)</f>
        <v>410</v>
      </c>
      <c r="J20" s="49">
        <f t="shared" si="1"/>
        <v>410</v>
      </c>
      <c r="K20" s="49">
        <f t="shared" si="2"/>
        <v>410</v>
      </c>
      <c r="L20" s="49"/>
      <c r="M20" s="50">
        <v>410</v>
      </c>
      <c r="N20" s="50"/>
      <c r="O20" s="50"/>
      <c r="P20" s="34"/>
      <c r="Q20" s="34"/>
      <c r="R20" s="34"/>
      <c r="S20" s="34"/>
      <c r="T20" s="34"/>
      <c r="U20" s="37"/>
      <c r="V20" s="34" t="s">
        <v>169</v>
      </c>
      <c r="W20" s="34" t="s">
        <v>1236</v>
      </c>
      <c r="X20" s="34" t="s">
        <v>1241</v>
      </c>
      <c r="Y20" s="34" t="s">
        <v>1242</v>
      </c>
      <c r="Z20" s="37"/>
    </row>
    <row r="21" s="9" customFormat="1" ht="144" customHeight="1" spans="1:26">
      <c r="A21" s="34">
        <v>14</v>
      </c>
      <c r="B21" s="34" t="s">
        <v>1243</v>
      </c>
      <c r="C21" s="34" t="s">
        <v>197</v>
      </c>
      <c r="D21" s="34" t="s">
        <v>27</v>
      </c>
      <c r="E21" s="34" t="s">
        <v>32</v>
      </c>
      <c r="F21" s="34" t="s">
        <v>327</v>
      </c>
      <c r="G21" s="34" t="s">
        <v>199</v>
      </c>
      <c r="H21" s="35" t="s">
        <v>200</v>
      </c>
      <c r="I21" s="49">
        <v>630</v>
      </c>
      <c r="J21" s="49">
        <f t="shared" si="1"/>
        <v>630</v>
      </c>
      <c r="K21" s="49">
        <f t="shared" si="2"/>
        <v>630</v>
      </c>
      <c r="L21" s="49">
        <v>630</v>
      </c>
      <c r="M21" s="50"/>
      <c r="N21" s="50"/>
      <c r="O21" s="50"/>
      <c r="P21" s="34"/>
      <c r="Q21" s="34"/>
      <c r="R21" s="34"/>
      <c r="S21" s="34"/>
      <c r="T21" s="34"/>
      <c r="U21" s="34"/>
      <c r="V21" s="34" t="s">
        <v>198</v>
      </c>
      <c r="W21" s="34" t="s">
        <v>1244</v>
      </c>
      <c r="X21" s="34" t="s">
        <v>1209</v>
      </c>
      <c r="Y21" s="34" t="s">
        <v>1210</v>
      </c>
      <c r="Z21" s="37"/>
    </row>
    <row r="22" s="9" customFormat="1" ht="144" customHeight="1" spans="1:26">
      <c r="A22" s="34">
        <v>15</v>
      </c>
      <c r="B22" s="34" t="s">
        <v>1245</v>
      </c>
      <c r="C22" s="34" t="s">
        <v>247</v>
      </c>
      <c r="D22" s="34" t="s">
        <v>27</v>
      </c>
      <c r="E22" s="34" t="s">
        <v>32</v>
      </c>
      <c r="F22" s="34" t="s">
        <v>327</v>
      </c>
      <c r="G22" s="34" t="s">
        <v>248</v>
      </c>
      <c r="H22" s="35" t="s">
        <v>1246</v>
      </c>
      <c r="I22" s="49">
        <v>57</v>
      </c>
      <c r="J22" s="49">
        <f t="shared" si="1"/>
        <v>57</v>
      </c>
      <c r="K22" s="49">
        <f t="shared" si="2"/>
        <v>57</v>
      </c>
      <c r="L22" s="49">
        <v>57</v>
      </c>
      <c r="M22" s="49"/>
      <c r="N22" s="50"/>
      <c r="O22" s="50"/>
      <c r="P22" s="34"/>
      <c r="Q22" s="34"/>
      <c r="R22" s="34"/>
      <c r="S22" s="34"/>
      <c r="T22" s="34"/>
      <c r="U22" s="34"/>
      <c r="V22" s="34" t="s">
        <v>198</v>
      </c>
      <c r="W22" s="34" t="s">
        <v>1244</v>
      </c>
      <c r="X22" s="34" t="s">
        <v>1247</v>
      </c>
      <c r="Y22" s="34" t="s">
        <v>1248</v>
      </c>
      <c r="Z22" s="37"/>
    </row>
    <row r="23" s="9" customFormat="1" ht="144" customHeight="1" spans="1:26">
      <c r="A23" s="34">
        <v>16</v>
      </c>
      <c r="B23" s="34" t="s">
        <v>458</v>
      </c>
      <c r="C23" s="34" t="s">
        <v>459</v>
      </c>
      <c r="D23" s="34" t="s">
        <v>27</v>
      </c>
      <c r="E23" s="34" t="s">
        <v>337</v>
      </c>
      <c r="F23" s="34" t="s">
        <v>327</v>
      </c>
      <c r="G23" s="34" t="s">
        <v>460</v>
      </c>
      <c r="H23" s="35" t="s">
        <v>1249</v>
      </c>
      <c r="I23" s="49">
        <v>118</v>
      </c>
      <c r="J23" s="49">
        <f t="shared" si="1"/>
        <v>118</v>
      </c>
      <c r="K23" s="49">
        <f t="shared" si="2"/>
        <v>118</v>
      </c>
      <c r="L23" s="49">
        <v>118</v>
      </c>
      <c r="M23" s="49"/>
      <c r="N23" s="50"/>
      <c r="O23" s="50"/>
      <c r="P23" s="34"/>
      <c r="Q23" s="34"/>
      <c r="R23" s="34"/>
      <c r="S23" s="34"/>
      <c r="T23" s="34"/>
      <c r="U23" s="34"/>
      <c r="V23" s="34" t="s">
        <v>198</v>
      </c>
      <c r="W23" s="34" t="s">
        <v>1244</v>
      </c>
      <c r="X23" s="34" t="s">
        <v>1215</v>
      </c>
      <c r="Y23" s="34" t="s">
        <v>1216</v>
      </c>
      <c r="Z23" s="37"/>
    </row>
    <row r="24" s="9" customFormat="1" ht="210" customHeight="1" spans="1:26">
      <c r="A24" s="34">
        <v>17</v>
      </c>
      <c r="B24" s="34" t="s">
        <v>1250</v>
      </c>
      <c r="C24" s="34" t="s">
        <v>610</v>
      </c>
      <c r="D24" s="34" t="s">
        <v>27</v>
      </c>
      <c r="E24" s="34" t="s">
        <v>367</v>
      </c>
      <c r="F24" s="34" t="s">
        <v>327</v>
      </c>
      <c r="G24" s="34" t="s">
        <v>611</v>
      </c>
      <c r="H24" s="35" t="s">
        <v>1251</v>
      </c>
      <c r="I24" s="49">
        <v>300</v>
      </c>
      <c r="J24" s="49">
        <f t="shared" si="1"/>
        <v>300</v>
      </c>
      <c r="K24" s="49">
        <f t="shared" si="2"/>
        <v>300</v>
      </c>
      <c r="L24" s="49">
        <v>300</v>
      </c>
      <c r="M24" s="37"/>
      <c r="N24" s="37"/>
      <c r="O24" s="37"/>
      <c r="P24" s="37"/>
      <c r="Q24" s="37"/>
      <c r="R24" s="37"/>
      <c r="S24" s="37"/>
      <c r="T24" s="37"/>
      <c r="U24" s="37"/>
      <c r="V24" s="34" t="s">
        <v>198</v>
      </c>
      <c r="W24" s="34" t="s">
        <v>1244</v>
      </c>
      <c r="X24" s="34" t="s">
        <v>1252</v>
      </c>
      <c r="Y24" s="34" t="s">
        <v>1253</v>
      </c>
      <c r="Z24" s="37"/>
    </row>
    <row r="25" s="9" customFormat="1" ht="210" customHeight="1" spans="1:26">
      <c r="A25" s="34">
        <v>18</v>
      </c>
      <c r="B25" s="34" t="s">
        <v>263</v>
      </c>
      <c r="C25" s="34" t="s">
        <v>264</v>
      </c>
      <c r="D25" s="34" t="s">
        <v>27</v>
      </c>
      <c r="E25" s="34" t="s">
        <v>32</v>
      </c>
      <c r="F25" s="34" t="s">
        <v>327</v>
      </c>
      <c r="G25" s="34" t="s">
        <v>265</v>
      </c>
      <c r="H25" s="35" t="s">
        <v>1254</v>
      </c>
      <c r="I25" s="49">
        <f>SUM(K25,S25,T25,U25)</f>
        <v>350</v>
      </c>
      <c r="J25" s="49">
        <f t="shared" si="1"/>
        <v>350</v>
      </c>
      <c r="K25" s="49">
        <f t="shared" si="2"/>
        <v>350</v>
      </c>
      <c r="L25" s="49"/>
      <c r="M25" s="50">
        <v>350</v>
      </c>
      <c r="N25" s="50"/>
      <c r="O25" s="50"/>
      <c r="P25" s="34"/>
      <c r="Q25" s="34"/>
      <c r="R25" s="34"/>
      <c r="S25" s="34"/>
      <c r="T25" s="34"/>
      <c r="U25" s="37"/>
      <c r="V25" s="34" t="s">
        <v>198</v>
      </c>
      <c r="W25" s="34" t="s">
        <v>1244</v>
      </c>
      <c r="X25" s="34" t="s">
        <v>1247</v>
      </c>
      <c r="Y25" s="34" t="s">
        <v>1255</v>
      </c>
      <c r="Z25" s="37"/>
    </row>
    <row r="26" s="10" customFormat="1" ht="166" customHeight="1" spans="1:26">
      <c r="A26" s="34">
        <v>19</v>
      </c>
      <c r="B26" s="37"/>
      <c r="C26" s="38" t="s">
        <v>821</v>
      </c>
      <c r="D26" s="37" t="s">
        <v>642</v>
      </c>
      <c r="E26" s="37" t="s">
        <v>652</v>
      </c>
      <c r="F26" s="37" t="s">
        <v>327</v>
      </c>
      <c r="G26" s="37" t="s">
        <v>198</v>
      </c>
      <c r="H26" s="39" t="s">
        <v>823</v>
      </c>
      <c r="I26" s="51">
        <v>368</v>
      </c>
      <c r="J26" s="49">
        <f t="shared" si="1"/>
        <v>368</v>
      </c>
      <c r="K26" s="49">
        <f t="shared" si="2"/>
        <v>368</v>
      </c>
      <c r="L26" s="51"/>
      <c r="M26" s="52"/>
      <c r="N26" s="51">
        <v>368</v>
      </c>
      <c r="O26" s="52"/>
      <c r="P26" s="37"/>
      <c r="Q26" s="37"/>
      <c r="R26" s="37"/>
      <c r="S26" s="37"/>
      <c r="T26" s="37"/>
      <c r="U26" s="37"/>
      <c r="V26" s="37" t="s">
        <v>198</v>
      </c>
      <c r="W26" s="34" t="s">
        <v>1244</v>
      </c>
      <c r="X26" s="37" t="s">
        <v>804</v>
      </c>
      <c r="Y26" s="37" t="s">
        <v>1232</v>
      </c>
      <c r="Z26" s="58"/>
    </row>
    <row r="27" s="10" customFormat="1" ht="201" customHeight="1" spans="1:26">
      <c r="A27" s="34">
        <v>20</v>
      </c>
      <c r="B27" s="37"/>
      <c r="C27" s="38" t="s">
        <v>825</v>
      </c>
      <c r="D27" s="37" t="s">
        <v>642</v>
      </c>
      <c r="E27" s="37" t="s">
        <v>652</v>
      </c>
      <c r="F27" s="37" t="s">
        <v>1256</v>
      </c>
      <c r="G27" s="37" t="s">
        <v>198</v>
      </c>
      <c r="H27" s="39" t="s">
        <v>827</v>
      </c>
      <c r="I27" s="51">
        <v>365</v>
      </c>
      <c r="J27" s="49">
        <f t="shared" si="1"/>
        <v>365</v>
      </c>
      <c r="K27" s="49">
        <f t="shared" si="2"/>
        <v>365</v>
      </c>
      <c r="L27" s="51"/>
      <c r="M27" s="52"/>
      <c r="N27" s="51">
        <v>365</v>
      </c>
      <c r="O27" s="52"/>
      <c r="P27" s="37"/>
      <c r="Q27" s="37"/>
      <c r="R27" s="37"/>
      <c r="S27" s="37"/>
      <c r="T27" s="37"/>
      <c r="U27" s="37"/>
      <c r="V27" s="37" t="s">
        <v>198</v>
      </c>
      <c r="W27" s="34" t="s">
        <v>1244</v>
      </c>
      <c r="X27" s="37" t="s">
        <v>804</v>
      </c>
      <c r="Y27" s="37" t="s">
        <v>1232</v>
      </c>
      <c r="Z27" s="59"/>
    </row>
    <row r="28" s="9" customFormat="1" ht="166" customHeight="1" spans="1:26">
      <c r="A28" s="34">
        <v>21</v>
      </c>
      <c r="B28" s="34" t="s">
        <v>579</v>
      </c>
      <c r="C28" s="34" t="s">
        <v>580</v>
      </c>
      <c r="D28" s="34" t="s">
        <v>27</v>
      </c>
      <c r="E28" s="34" t="s">
        <v>46</v>
      </c>
      <c r="F28" s="34" t="s">
        <v>327</v>
      </c>
      <c r="G28" s="34" t="s">
        <v>1257</v>
      </c>
      <c r="H28" s="35" t="s">
        <v>582</v>
      </c>
      <c r="I28" s="49">
        <f>SUM(K28,S28:U28)</f>
        <v>450</v>
      </c>
      <c r="J28" s="49">
        <f t="shared" si="1"/>
        <v>450</v>
      </c>
      <c r="K28" s="49">
        <f t="shared" si="2"/>
        <v>450</v>
      </c>
      <c r="L28" s="34"/>
      <c r="M28" s="50">
        <v>450</v>
      </c>
      <c r="N28" s="34"/>
      <c r="O28" s="34"/>
      <c r="P28" s="34"/>
      <c r="Q28" s="37"/>
      <c r="R28" s="37"/>
      <c r="S28" s="37"/>
      <c r="T28" s="37"/>
      <c r="U28" s="37"/>
      <c r="V28" s="34" t="s">
        <v>48</v>
      </c>
      <c r="W28" s="34" t="s">
        <v>1258</v>
      </c>
      <c r="X28" s="34" t="s">
        <v>97</v>
      </c>
      <c r="Y28" s="34" t="s">
        <v>1213</v>
      </c>
      <c r="Z28" s="37"/>
    </row>
    <row r="29" s="9" customFormat="1" ht="166" customHeight="1" spans="1:26">
      <c r="A29" s="34">
        <v>22</v>
      </c>
      <c r="B29" s="34" t="s">
        <v>1259</v>
      </c>
      <c r="C29" s="34" t="s">
        <v>113</v>
      </c>
      <c r="D29" s="34" t="s">
        <v>27</v>
      </c>
      <c r="E29" s="34" t="s">
        <v>32</v>
      </c>
      <c r="F29" s="34" t="s">
        <v>327</v>
      </c>
      <c r="G29" s="34" t="s">
        <v>115</v>
      </c>
      <c r="H29" s="35" t="s">
        <v>1260</v>
      </c>
      <c r="I29" s="49">
        <v>1331</v>
      </c>
      <c r="J29" s="49">
        <f t="shared" si="1"/>
        <v>1331</v>
      </c>
      <c r="K29" s="49">
        <f t="shared" si="2"/>
        <v>1331</v>
      </c>
      <c r="L29" s="49">
        <v>1331</v>
      </c>
      <c r="M29" s="37"/>
      <c r="N29" s="50"/>
      <c r="O29" s="50"/>
      <c r="P29" s="34"/>
      <c r="Q29" s="34"/>
      <c r="R29" s="34"/>
      <c r="S29" s="34"/>
      <c r="T29" s="34"/>
      <c r="U29" s="34"/>
      <c r="V29" s="34" t="s">
        <v>114</v>
      </c>
      <c r="W29" s="34" t="s">
        <v>1261</v>
      </c>
      <c r="X29" s="34" t="s">
        <v>1209</v>
      </c>
      <c r="Y29" s="34" t="s">
        <v>1210</v>
      </c>
      <c r="Z29" s="37"/>
    </row>
    <row r="30" s="9" customFormat="1" ht="213" customHeight="1" spans="1:26">
      <c r="A30" s="34">
        <v>23</v>
      </c>
      <c r="B30" s="34" t="s">
        <v>1262</v>
      </c>
      <c r="C30" s="34" t="s">
        <v>1106</v>
      </c>
      <c r="D30" s="34" t="s">
        <v>27</v>
      </c>
      <c r="E30" s="34" t="s">
        <v>367</v>
      </c>
      <c r="F30" s="34" t="s">
        <v>327</v>
      </c>
      <c r="G30" s="34" t="s">
        <v>425</v>
      </c>
      <c r="H30" s="35" t="s">
        <v>1263</v>
      </c>
      <c r="I30" s="49">
        <v>2200</v>
      </c>
      <c r="J30" s="49">
        <f t="shared" si="1"/>
        <v>2200</v>
      </c>
      <c r="K30" s="49">
        <f t="shared" si="2"/>
        <v>2200</v>
      </c>
      <c r="L30" s="49">
        <v>1420</v>
      </c>
      <c r="M30" s="50">
        <v>780</v>
      </c>
      <c r="N30" s="50"/>
      <c r="O30" s="50"/>
      <c r="P30" s="34"/>
      <c r="Q30" s="34"/>
      <c r="R30" s="34"/>
      <c r="S30" s="34"/>
      <c r="T30" s="34"/>
      <c r="U30" s="34"/>
      <c r="V30" s="34" t="s">
        <v>114</v>
      </c>
      <c r="W30" s="34" t="s">
        <v>1261</v>
      </c>
      <c r="X30" s="34" t="s">
        <v>1252</v>
      </c>
      <c r="Y30" s="34" t="s">
        <v>1253</v>
      </c>
      <c r="Z30" s="37"/>
    </row>
    <row r="31" s="9" customFormat="1" ht="166" customHeight="1" spans="1:26">
      <c r="A31" s="34">
        <v>24</v>
      </c>
      <c r="B31" s="34" t="s">
        <v>1264</v>
      </c>
      <c r="C31" s="34" t="s">
        <v>651</v>
      </c>
      <c r="D31" s="34" t="s">
        <v>642</v>
      </c>
      <c r="E31" s="34" t="s">
        <v>652</v>
      </c>
      <c r="F31" s="34" t="s">
        <v>327</v>
      </c>
      <c r="G31" s="34" t="s">
        <v>653</v>
      </c>
      <c r="H31" s="35" t="s">
        <v>1265</v>
      </c>
      <c r="I31" s="49">
        <v>860</v>
      </c>
      <c r="J31" s="49">
        <f t="shared" si="1"/>
        <v>860</v>
      </c>
      <c r="K31" s="49">
        <f t="shared" si="2"/>
        <v>860</v>
      </c>
      <c r="L31" s="49">
        <v>860</v>
      </c>
      <c r="M31" s="50"/>
      <c r="N31" s="50"/>
      <c r="O31" s="50"/>
      <c r="P31" s="34"/>
      <c r="Q31" s="34"/>
      <c r="R31" s="34"/>
      <c r="S31" s="34"/>
      <c r="T31" s="34"/>
      <c r="U31" s="34"/>
      <c r="V31" s="34" t="s">
        <v>178</v>
      </c>
      <c r="W31" s="34" t="s">
        <v>1266</v>
      </c>
      <c r="X31" s="34" t="s">
        <v>1267</v>
      </c>
      <c r="Y31" s="34" t="s">
        <v>1242</v>
      </c>
      <c r="Z31" s="37"/>
    </row>
    <row r="32" s="9" customFormat="1" ht="166" customHeight="1" spans="1:26">
      <c r="A32" s="34">
        <v>25</v>
      </c>
      <c r="B32" s="34" t="s">
        <v>591</v>
      </c>
      <c r="C32" s="34" t="s">
        <v>592</v>
      </c>
      <c r="D32" s="34" t="s">
        <v>27</v>
      </c>
      <c r="E32" s="34" t="s">
        <v>236</v>
      </c>
      <c r="F32" s="34" t="s">
        <v>327</v>
      </c>
      <c r="G32" s="34" t="s">
        <v>187</v>
      </c>
      <c r="H32" s="35" t="s">
        <v>593</v>
      </c>
      <c r="I32" s="49">
        <f>SUM(K32,S32,T32,U32)</f>
        <v>600</v>
      </c>
      <c r="J32" s="49">
        <f t="shared" si="1"/>
        <v>600</v>
      </c>
      <c r="K32" s="49">
        <f t="shared" si="2"/>
        <v>532</v>
      </c>
      <c r="L32" s="49"/>
      <c r="M32" s="50">
        <v>532</v>
      </c>
      <c r="N32" s="50"/>
      <c r="O32" s="50"/>
      <c r="P32" s="34"/>
      <c r="Q32" s="34"/>
      <c r="R32" s="34"/>
      <c r="S32" s="34"/>
      <c r="T32" s="34">
        <v>68</v>
      </c>
      <c r="U32" s="37"/>
      <c r="V32" s="34" t="s">
        <v>178</v>
      </c>
      <c r="W32" s="34" t="s">
        <v>1266</v>
      </c>
      <c r="X32" s="34" t="s">
        <v>1268</v>
      </c>
      <c r="Y32" s="34" t="s">
        <v>1269</v>
      </c>
      <c r="Z32" s="37"/>
    </row>
    <row r="33" s="9" customFormat="1" ht="207" customHeight="1" spans="1:26">
      <c r="A33" s="34">
        <v>26</v>
      </c>
      <c r="B33" s="34" t="s">
        <v>206</v>
      </c>
      <c r="C33" s="34" t="s">
        <v>207</v>
      </c>
      <c r="D33" s="34" t="s">
        <v>27</v>
      </c>
      <c r="E33" s="34" t="s">
        <v>32</v>
      </c>
      <c r="F33" s="34" t="s">
        <v>327</v>
      </c>
      <c r="G33" s="34" t="s">
        <v>208</v>
      </c>
      <c r="H33" s="35" t="s">
        <v>1270</v>
      </c>
      <c r="I33" s="49">
        <f>SUM(K33,S33,T33,U33)</f>
        <v>430</v>
      </c>
      <c r="J33" s="49">
        <f t="shared" si="1"/>
        <v>430</v>
      </c>
      <c r="K33" s="49">
        <f t="shared" si="2"/>
        <v>430</v>
      </c>
      <c r="L33" s="49"/>
      <c r="M33" s="50">
        <v>430</v>
      </c>
      <c r="N33" s="50"/>
      <c r="O33" s="50"/>
      <c r="P33" s="34"/>
      <c r="Q33" s="34"/>
      <c r="R33" s="34"/>
      <c r="S33" s="34"/>
      <c r="T33" s="34"/>
      <c r="U33" s="37"/>
      <c r="V33" s="34" t="s">
        <v>178</v>
      </c>
      <c r="W33" s="34" t="s">
        <v>1266</v>
      </c>
      <c r="X33" s="34" t="s">
        <v>1209</v>
      </c>
      <c r="Y33" s="34" t="s">
        <v>1210</v>
      </c>
      <c r="Z33" s="37"/>
    </row>
    <row r="34" s="9" customFormat="1" ht="166" customHeight="1" spans="1:26">
      <c r="A34" s="34">
        <v>27</v>
      </c>
      <c r="B34" s="34" t="s">
        <v>1271</v>
      </c>
      <c r="C34" s="34" t="s">
        <v>736</v>
      </c>
      <c r="D34" s="34" t="s">
        <v>642</v>
      </c>
      <c r="E34" s="34" t="s">
        <v>652</v>
      </c>
      <c r="F34" s="34" t="s">
        <v>327</v>
      </c>
      <c r="G34" s="34" t="s">
        <v>33</v>
      </c>
      <c r="H34" s="35" t="s">
        <v>1272</v>
      </c>
      <c r="I34" s="49">
        <v>900</v>
      </c>
      <c r="J34" s="49">
        <f t="shared" si="1"/>
        <v>900</v>
      </c>
      <c r="K34" s="49">
        <f t="shared" si="2"/>
        <v>900</v>
      </c>
      <c r="L34" s="49">
        <v>900</v>
      </c>
      <c r="M34" s="50"/>
      <c r="N34" s="50"/>
      <c r="O34" s="50"/>
      <c r="P34" s="34"/>
      <c r="Q34" s="34"/>
      <c r="R34" s="34"/>
      <c r="S34" s="34"/>
      <c r="T34" s="34"/>
      <c r="U34" s="34"/>
      <c r="V34" s="34" t="s">
        <v>626</v>
      </c>
      <c r="W34" s="34" t="s">
        <v>1242</v>
      </c>
      <c r="X34" s="34" t="s">
        <v>626</v>
      </c>
      <c r="Y34" s="34" t="s">
        <v>1242</v>
      </c>
      <c r="Z34" s="37"/>
    </row>
    <row r="35" s="9" customFormat="1" ht="166" customHeight="1" spans="1:26">
      <c r="A35" s="34">
        <v>28</v>
      </c>
      <c r="B35" s="34" t="s">
        <v>622</v>
      </c>
      <c r="C35" s="34" t="s">
        <v>623</v>
      </c>
      <c r="D35" s="34" t="s">
        <v>624</v>
      </c>
      <c r="E35" s="34" t="s">
        <v>625</v>
      </c>
      <c r="F35" s="34" t="s">
        <v>327</v>
      </c>
      <c r="G35" s="34" t="s">
        <v>33</v>
      </c>
      <c r="H35" s="35" t="s">
        <v>627</v>
      </c>
      <c r="I35" s="49">
        <f>SUM(K35,S35:U35)</f>
        <v>1894.8</v>
      </c>
      <c r="J35" s="49">
        <f t="shared" si="1"/>
        <v>1894.8</v>
      </c>
      <c r="K35" s="49">
        <f t="shared" si="2"/>
        <v>1894.8</v>
      </c>
      <c r="L35" s="49"/>
      <c r="M35" s="50">
        <v>1894.8</v>
      </c>
      <c r="N35" s="50"/>
      <c r="O35" s="50"/>
      <c r="P35" s="34"/>
      <c r="Q35" s="34"/>
      <c r="R35" s="34"/>
      <c r="S35" s="34"/>
      <c r="T35" s="34"/>
      <c r="U35" s="37"/>
      <c r="V35" s="34" t="s">
        <v>626</v>
      </c>
      <c r="W35" s="34" t="s">
        <v>1242</v>
      </c>
      <c r="X35" s="34" t="s">
        <v>626</v>
      </c>
      <c r="Y35" s="34" t="s">
        <v>1242</v>
      </c>
      <c r="Z35" s="37"/>
    </row>
    <row r="36" s="9" customFormat="1" ht="217" customHeight="1" spans="1:26">
      <c r="A36" s="34">
        <v>29</v>
      </c>
      <c r="B36" s="34" t="s">
        <v>1273</v>
      </c>
      <c r="C36" s="34" t="s">
        <v>855</v>
      </c>
      <c r="D36" s="34" t="s">
        <v>845</v>
      </c>
      <c r="E36" s="34" t="s">
        <v>856</v>
      </c>
      <c r="F36" s="34" t="s">
        <v>327</v>
      </c>
      <c r="G36" s="34" t="s">
        <v>33</v>
      </c>
      <c r="H36" s="35" t="s">
        <v>1274</v>
      </c>
      <c r="I36" s="49">
        <v>1500</v>
      </c>
      <c r="J36" s="49">
        <f t="shared" si="1"/>
        <v>1500</v>
      </c>
      <c r="K36" s="49">
        <f t="shared" si="2"/>
        <v>1500</v>
      </c>
      <c r="L36" s="49">
        <v>1500</v>
      </c>
      <c r="M36" s="50"/>
      <c r="N36" s="50"/>
      <c r="O36" s="50"/>
      <c r="P36" s="34"/>
      <c r="Q36" s="34"/>
      <c r="R36" s="34"/>
      <c r="S36" s="34"/>
      <c r="T36" s="34"/>
      <c r="U36" s="34"/>
      <c r="V36" s="34" t="s">
        <v>857</v>
      </c>
      <c r="W36" s="34" t="s">
        <v>1275</v>
      </c>
      <c r="X36" s="34" t="s">
        <v>857</v>
      </c>
      <c r="Y36" s="34" t="s">
        <v>1275</v>
      </c>
      <c r="Z36" s="37"/>
    </row>
    <row r="37" s="9" customFormat="1" ht="166" customHeight="1" spans="1:26">
      <c r="A37" s="34">
        <v>30</v>
      </c>
      <c r="B37" s="34" t="s">
        <v>1276</v>
      </c>
      <c r="C37" s="34" t="s">
        <v>797</v>
      </c>
      <c r="D37" s="34" t="s">
        <v>642</v>
      </c>
      <c r="E37" s="34" t="s">
        <v>652</v>
      </c>
      <c r="F37" s="34" t="s">
        <v>327</v>
      </c>
      <c r="G37" s="34" t="s">
        <v>425</v>
      </c>
      <c r="H37" s="35" t="s">
        <v>798</v>
      </c>
      <c r="I37" s="49">
        <v>280</v>
      </c>
      <c r="J37" s="49">
        <f t="shared" si="1"/>
        <v>280</v>
      </c>
      <c r="K37" s="49">
        <f t="shared" si="2"/>
        <v>280</v>
      </c>
      <c r="L37" s="49">
        <v>280</v>
      </c>
      <c r="M37" s="50"/>
      <c r="N37" s="50"/>
      <c r="O37" s="50"/>
      <c r="P37" s="34"/>
      <c r="Q37" s="34"/>
      <c r="R37" s="34"/>
      <c r="S37" s="34"/>
      <c r="T37" s="34"/>
      <c r="U37" s="34"/>
      <c r="V37" s="34" t="s">
        <v>144</v>
      </c>
      <c r="W37" s="34" t="s">
        <v>1277</v>
      </c>
      <c r="X37" s="34" t="s">
        <v>1267</v>
      </c>
      <c r="Y37" s="34" t="s">
        <v>1242</v>
      </c>
      <c r="Z37" s="37"/>
    </row>
    <row r="38" s="10" customFormat="1" ht="166" customHeight="1" spans="1:26">
      <c r="A38" s="34">
        <v>31</v>
      </c>
      <c r="B38" s="37"/>
      <c r="C38" s="38" t="s">
        <v>814</v>
      </c>
      <c r="D38" s="37" t="s">
        <v>642</v>
      </c>
      <c r="E38" s="37" t="s">
        <v>652</v>
      </c>
      <c r="F38" s="37" t="s">
        <v>327</v>
      </c>
      <c r="G38" s="37" t="s">
        <v>144</v>
      </c>
      <c r="H38" s="39" t="s">
        <v>816</v>
      </c>
      <c r="I38" s="51">
        <v>365</v>
      </c>
      <c r="J38" s="49">
        <f t="shared" si="1"/>
        <v>365</v>
      </c>
      <c r="K38" s="49">
        <f t="shared" si="2"/>
        <v>365</v>
      </c>
      <c r="L38" s="51"/>
      <c r="M38" s="52"/>
      <c r="N38" s="51">
        <v>365</v>
      </c>
      <c r="O38" s="52"/>
      <c r="P38" s="37"/>
      <c r="Q38" s="37"/>
      <c r="R38" s="37"/>
      <c r="S38" s="37"/>
      <c r="T38" s="37"/>
      <c r="U38" s="37"/>
      <c r="V38" s="37" t="s">
        <v>144</v>
      </c>
      <c r="W38" s="34" t="s">
        <v>1277</v>
      </c>
      <c r="X38" s="37" t="s">
        <v>804</v>
      </c>
      <c r="Y38" s="37" t="s">
        <v>1232</v>
      </c>
      <c r="Z38" s="59"/>
    </row>
    <row r="39" s="10" customFormat="1" ht="246.75" spans="1:26">
      <c r="A39" s="34">
        <v>32</v>
      </c>
      <c r="B39" s="37"/>
      <c r="C39" s="38" t="s">
        <v>801</v>
      </c>
      <c r="D39" s="37" t="s">
        <v>642</v>
      </c>
      <c r="E39" s="37" t="s">
        <v>652</v>
      </c>
      <c r="F39" s="37" t="s">
        <v>327</v>
      </c>
      <c r="G39" s="37" t="s">
        <v>1278</v>
      </c>
      <c r="H39" s="39" t="s">
        <v>803</v>
      </c>
      <c r="I39" s="51">
        <v>370</v>
      </c>
      <c r="J39" s="49">
        <f t="shared" si="1"/>
        <v>370</v>
      </c>
      <c r="K39" s="49">
        <f t="shared" si="2"/>
        <v>370</v>
      </c>
      <c r="L39" s="51"/>
      <c r="M39" s="52"/>
      <c r="N39" s="51">
        <v>370</v>
      </c>
      <c r="O39" s="52"/>
      <c r="P39" s="37"/>
      <c r="Q39" s="37"/>
      <c r="R39" s="37"/>
      <c r="S39" s="37"/>
      <c r="T39" s="37"/>
      <c r="U39" s="37"/>
      <c r="V39" s="37" t="s">
        <v>1278</v>
      </c>
      <c r="W39" s="37" t="s">
        <v>1279</v>
      </c>
      <c r="X39" s="37" t="s">
        <v>804</v>
      </c>
      <c r="Y39" s="37" t="s">
        <v>1232</v>
      </c>
      <c r="Z39" s="58"/>
    </row>
    <row r="40" s="9" customFormat="1" ht="155" customHeight="1" spans="1:26">
      <c r="A40" s="34">
        <v>33</v>
      </c>
      <c r="B40" s="34" t="s">
        <v>1280</v>
      </c>
      <c r="C40" s="34" t="s">
        <v>211</v>
      </c>
      <c r="D40" s="34" t="s">
        <v>27</v>
      </c>
      <c r="E40" s="34" t="s">
        <v>32</v>
      </c>
      <c r="F40" s="34" t="s">
        <v>327</v>
      </c>
      <c r="G40" s="34" t="s">
        <v>212</v>
      </c>
      <c r="H40" s="40" t="s">
        <v>1281</v>
      </c>
      <c r="I40" s="49">
        <v>750</v>
      </c>
      <c r="J40" s="49">
        <f t="shared" si="1"/>
        <v>750</v>
      </c>
      <c r="K40" s="49">
        <f t="shared" si="2"/>
        <v>750</v>
      </c>
      <c r="L40" s="49">
        <v>750</v>
      </c>
      <c r="M40" s="50"/>
      <c r="N40" s="50"/>
      <c r="O40" s="50"/>
      <c r="P40" s="34"/>
      <c r="Q40" s="34"/>
      <c r="R40" s="34"/>
      <c r="S40" s="34"/>
      <c r="T40" s="34"/>
      <c r="U40" s="34"/>
      <c r="V40" s="34" t="s">
        <v>134</v>
      </c>
      <c r="W40" s="34" t="s">
        <v>1282</v>
      </c>
      <c r="X40" s="34" t="s">
        <v>1209</v>
      </c>
      <c r="Y40" s="34" t="s">
        <v>1210</v>
      </c>
      <c r="Z40" s="37"/>
    </row>
    <row r="41" s="9" customFormat="1" ht="211.5" spans="1:26">
      <c r="A41" s="34">
        <v>34</v>
      </c>
      <c r="B41" s="34" t="s">
        <v>1283</v>
      </c>
      <c r="C41" s="34" t="s">
        <v>584</v>
      </c>
      <c r="D41" s="34" t="s">
        <v>27</v>
      </c>
      <c r="E41" s="34" t="s">
        <v>252</v>
      </c>
      <c r="F41" s="34" t="s">
        <v>327</v>
      </c>
      <c r="G41" s="34" t="s">
        <v>585</v>
      </c>
      <c r="H41" s="35" t="s">
        <v>586</v>
      </c>
      <c r="I41" s="49">
        <v>300</v>
      </c>
      <c r="J41" s="49">
        <f t="shared" si="1"/>
        <v>300</v>
      </c>
      <c r="K41" s="49">
        <f t="shared" si="2"/>
        <v>300</v>
      </c>
      <c r="L41" s="49">
        <v>300</v>
      </c>
      <c r="M41" s="50"/>
      <c r="N41" s="34"/>
      <c r="O41" s="37"/>
      <c r="P41" s="37"/>
      <c r="Q41" s="37"/>
      <c r="R41" s="37"/>
      <c r="S41" s="37"/>
      <c r="T41" s="37"/>
      <c r="U41" s="37"/>
      <c r="V41" s="34" t="s">
        <v>134</v>
      </c>
      <c r="W41" s="34" t="s">
        <v>1282</v>
      </c>
      <c r="X41" s="34" t="s">
        <v>48</v>
      </c>
      <c r="Y41" s="34" t="s">
        <v>1284</v>
      </c>
      <c r="Z41" s="37"/>
    </row>
    <row r="42" s="9" customFormat="1" ht="178" customHeight="1" spans="1:26">
      <c r="A42" s="34">
        <v>35</v>
      </c>
      <c r="B42" s="34" t="s">
        <v>1285</v>
      </c>
      <c r="C42" s="34" t="s">
        <v>251</v>
      </c>
      <c r="D42" s="34" t="s">
        <v>27</v>
      </c>
      <c r="E42" s="34" t="s">
        <v>32</v>
      </c>
      <c r="F42" s="34" t="s">
        <v>327</v>
      </c>
      <c r="G42" s="34" t="s">
        <v>254</v>
      </c>
      <c r="H42" s="35" t="s">
        <v>1286</v>
      </c>
      <c r="I42" s="49">
        <v>3000</v>
      </c>
      <c r="J42" s="49">
        <f t="shared" si="1"/>
        <v>3000</v>
      </c>
      <c r="K42" s="49">
        <f t="shared" si="2"/>
        <v>3000</v>
      </c>
      <c r="L42" s="49">
        <v>3000</v>
      </c>
      <c r="M42" s="50"/>
      <c r="N42" s="50"/>
      <c r="O42" s="50"/>
      <c r="P42" s="34"/>
      <c r="Q42" s="34"/>
      <c r="R42" s="34"/>
      <c r="S42" s="34"/>
      <c r="T42" s="34"/>
      <c r="U42" s="34"/>
      <c r="V42" s="34" t="s">
        <v>225</v>
      </c>
      <c r="W42" s="34" t="s">
        <v>1248</v>
      </c>
      <c r="X42" s="34" t="s">
        <v>225</v>
      </c>
      <c r="Y42" s="34" t="s">
        <v>1248</v>
      </c>
      <c r="Z42" s="37"/>
    </row>
    <row r="43" s="9" customFormat="1" ht="237" customHeight="1" spans="1:26">
      <c r="A43" s="34">
        <v>36</v>
      </c>
      <c r="B43" s="34" t="s">
        <v>1287</v>
      </c>
      <c r="C43" s="34" t="s">
        <v>257</v>
      </c>
      <c r="D43" s="34" t="s">
        <v>27</v>
      </c>
      <c r="E43" s="34" t="s">
        <v>32</v>
      </c>
      <c r="F43" s="34" t="s">
        <v>327</v>
      </c>
      <c r="G43" s="34" t="s">
        <v>254</v>
      </c>
      <c r="H43" s="35" t="s">
        <v>1288</v>
      </c>
      <c r="I43" s="49">
        <v>1250</v>
      </c>
      <c r="J43" s="49">
        <f t="shared" si="1"/>
        <v>1250</v>
      </c>
      <c r="K43" s="49">
        <f t="shared" si="2"/>
        <v>1250</v>
      </c>
      <c r="L43" s="49">
        <v>1250</v>
      </c>
      <c r="M43" s="50"/>
      <c r="N43" s="50"/>
      <c r="O43" s="50"/>
      <c r="P43" s="34"/>
      <c r="Q43" s="34"/>
      <c r="R43" s="34"/>
      <c r="S43" s="34"/>
      <c r="T43" s="34"/>
      <c r="U43" s="34"/>
      <c r="V43" s="34" t="s">
        <v>225</v>
      </c>
      <c r="W43" s="34" t="s">
        <v>1248</v>
      </c>
      <c r="X43" s="34" t="s">
        <v>225</v>
      </c>
      <c r="Y43" s="34" t="s">
        <v>1248</v>
      </c>
      <c r="Z43" s="37"/>
    </row>
    <row r="44" s="9" customFormat="1" ht="166" customHeight="1" spans="1:26">
      <c r="A44" s="34">
        <v>37</v>
      </c>
      <c r="B44" s="34" t="s">
        <v>1289</v>
      </c>
      <c r="C44" s="34" t="s">
        <v>102</v>
      </c>
      <c r="D44" s="34" t="s">
        <v>27</v>
      </c>
      <c r="E44" s="34" t="s">
        <v>32</v>
      </c>
      <c r="F44" s="34" t="s">
        <v>327</v>
      </c>
      <c r="G44" s="34" t="s">
        <v>1290</v>
      </c>
      <c r="H44" s="40" t="s">
        <v>1291</v>
      </c>
      <c r="I44" s="49">
        <v>881.6</v>
      </c>
      <c r="J44" s="49">
        <f t="shared" si="1"/>
        <v>881.6</v>
      </c>
      <c r="K44" s="49">
        <f t="shared" si="2"/>
        <v>881.6</v>
      </c>
      <c r="L44" s="49">
        <v>881.6</v>
      </c>
      <c r="M44" s="50"/>
      <c r="N44" s="50"/>
      <c r="O44" s="50"/>
      <c r="P44" s="34"/>
      <c r="Q44" s="34"/>
      <c r="R44" s="34"/>
      <c r="S44" s="34"/>
      <c r="T44" s="34"/>
      <c r="U44" s="34"/>
      <c r="V44" s="34" t="s">
        <v>103</v>
      </c>
      <c r="W44" s="34" t="s">
        <v>1292</v>
      </c>
      <c r="X44" s="34" t="s">
        <v>1209</v>
      </c>
      <c r="Y44" s="34" t="s">
        <v>1210</v>
      </c>
      <c r="Z44" s="37"/>
    </row>
    <row r="45" s="9" customFormat="1" ht="166" customHeight="1" spans="1:26">
      <c r="A45" s="34">
        <v>38</v>
      </c>
      <c r="B45" s="34" t="s">
        <v>1293</v>
      </c>
      <c r="C45" s="34" t="s">
        <v>215</v>
      </c>
      <c r="D45" s="34" t="s">
        <v>27</v>
      </c>
      <c r="E45" s="34" t="s">
        <v>32</v>
      </c>
      <c r="F45" s="34" t="s">
        <v>327</v>
      </c>
      <c r="G45" s="34" t="s">
        <v>216</v>
      </c>
      <c r="H45" s="35" t="s">
        <v>1294</v>
      </c>
      <c r="I45" s="49">
        <v>375</v>
      </c>
      <c r="J45" s="49">
        <f t="shared" si="1"/>
        <v>375</v>
      </c>
      <c r="K45" s="49">
        <f t="shared" si="2"/>
        <v>375</v>
      </c>
      <c r="L45" s="49">
        <v>375</v>
      </c>
      <c r="M45" s="50"/>
      <c r="N45" s="50"/>
      <c r="O45" s="50"/>
      <c r="P45" s="34"/>
      <c r="Q45" s="34"/>
      <c r="R45" s="34"/>
      <c r="S45" s="34"/>
      <c r="T45" s="34"/>
      <c r="U45" s="34"/>
      <c r="V45" s="34" t="s">
        <v>103</v>
      </c>
      <c r="W45" s="34" t="s">
        <v>1292</v>
      </c>
      <c r="X45" s="34" t="s">
        <v>1209</v>
      </c>
      <c r="Y45" s="34" t="s">
        <v>1210</v>
      </c>
      <c r="Z45" s="37"/>
    </row>
    <row r="46" s="9" customFormat="1" ht="166" customHeight="1" spans="1:26">
      <c r="A46" s="34">
        <v>39</v>
      </c>
      <c r="B46" s="34" t="s">
        <v>521</v>
      </c>
      <c r="C46" s="34" t="s">
        <v>522</v>
      </c>
      <c r="D46" s="34" t="s">
        <v>27</v>
      </c>
      <c r="E46" s="34" t="s">
        <v>32</v>
      </c>
      <c r="F46" s="34" t="s">
        <v>327</v>
      </c>
      <c r="G46" s="34" t="s">
        <v>1295</v>
      </c>
      <c r="H46" s="35" t="s">
        <v>524</v>
      </c>
      <c r="I46" s="49">
        <v>350</v>
      </c>
      <c r="J46" s="49">
        <f t="shared" si="1"/>
        <v>350</v>
      </c>
      <c r="K46" s="49">
        <f t="shared" si="2"/>
        <v>350</v>
      </c>
      <c r="L46" s="49">
        <v>350</v>
      </c>
      <c r="M46" s="49"/>
      <c r="N46" s="50"/>
      <c r="O46" s="50"/>
      <c r="P46" s="34"/>
      <c r="Q46" s="34"/>
      <c r="R46" s="34"/>
      <c r="S46" s="34"/>
      <c r="T46" s="34"/>
      <c r="U46" s="34"/>
      <c r="V46" s="34" t="s">
        <v>103</v>
      </c>
      <c r="W46" s="34" t="s">
        <v>1292</v>
      </c>
      <c r="X46" s="34" t="s">
        <v>1229</v>
      </c>
      <c r="Y46" s="34" t="s">
        <v>1230</v>
      </c>
      <c r="Z46" s="37"/>
    </row>
    <row r="47" s="9" customFormat="1" ht="140" customHeight="1" spans="1:26">
      <c r="A47" s="34">
        <v>40</v>
      </c>
      <c r="B47" s="34" t="s">
        <v>1296</v>
      </c>
      <c r="C47" s="34" t="s">
        <v>505</v>
      </c>
      <c r="D47" s="34" t="s">
        <v>27</v>
      </c>
      <c r="E47" s="34" t="s">
        <v>32</v>
      </c>
      <c r="F47" s="34" t="s">
        <v>327</v>
      </c>
      <c r="G47" s="34" t="s">
        <v>506</v>
      </c>
      <c r="H47" s="35" t="s">
        <v>507</v>
      </c>
      <c r="I47" s="49">
        <v>40</v>
      </c>
      <c r="J47" s="49">
        <f t="shared" si="1"/>
        <v>40</v>
      </c>
      <c r="K47" s="49">
        <f t="shared" si="2"/>
        <v>40</v>
      </c>
      <c r="L47" s="49">
        <v>40</v>
      </c>
      <c r="M47" s="50"/>
      <c r="N47" s="50"/>
      <c r="O47" s="50"/>
      <c r="P47" s="34"/>
      <c r="Q47" s="34"/>
      <c r="R47" s="34"/>
      <c r="S47" s="34"/>
      <c r="T47" s="34"/>
      <c r="U47" s="34"/>
      <c r="V47" s="34" t="s">
        <v>103</v>
      </c>
      <c r="W47" s="34" t="s">
        <v>1292</v>
      </c>
      <c r="X47" s="34" t="s">
        <v>1229</v>
      </c>
      <c r="Y47" s="34" t="s">
        <v>1230</v>
      </c>
      <c r="Z47" s="37"/>
    </row>
    <row r="48" s="9" customFormat="1" ht="140" customHeight="1" spans="1:26">
      <c r="A48" s="34">
        <v>41</v>
      </c>
      <c r="B48" s="34" t="s">
        <v>1297</v>
      </c>
      <c r="C48" s="34" t="s">
        <v>758</v>
      </c>
      <c r="D48" s="34" t="s">
        <v>642</v>
      </c>
      <c r="E48" s="34" t="s">
        <v>652</v>
      </c>
      <c r="F48" s="34" t="s">
        <v>327</v>
      </c>
      <c r="G48" s="34" t="s">
        <v>759</v>
      </c>
      <c r="H48" s="35" t="s">
        <v>1298</v>
      </c>
      <c r="I48" s="49">
        <v>280</v>
      </c>
      <c r="J48" s="49">
        <f t="shared" si="1"/>
        <v>280</v>
      </c>
      <c r="K48" s="49">
        <f t="shared" si="2"/>
        <v>280</v>
      </c>
      <c r="L48" s="49">
        <v>280</v>
      </c>
      <c r="M48" s="50"/>
      <c r="N48" s="50"/>
      <c r="O48" s="50"/>
      <c r="P48" s="34"/>
      <c r="Q48" s="34"/>
      <c r="R48" s="34"/>
      <c r="S48" s="34"/>
      <c r="T48" s="34"/>
      <c r="U48" s="34"/>
      <c r="V48" s="34" t="s">
        <v>103</v>
      </c>
      <c r="W48" s="34" t="s">
        <v>1292</v>
      </c>
      <c r="X48" s="34" t="s">
        <v>1267</v>
      </c>
      <c r="Y48" s="34" t="s">
        <v>1242</v>
      </c>
      <c r="Z48" s="37"/>
    </row>
    <row r="49" s="9" customFormat="1" ht="136" customHeight="1" spans="1:26">
      <c r="A49" s="34">
        <v>42</v>
      </c>
      <c r="B49" s="34" t="s">
        <v>101</v>
      </c>
      <c r="C49" s="34" t="s">
        <v>1299</v>
      </c>
      <c r="D49" s="34" t="s">
        <v>27</v>
      </c>
      <c r="E49" s="34" t="s">
        <v>32</v>
      </c>
      <c r="F49" s="34" t="s">
        <v>327</v>
      </c>
      <c r="G49" s="34" t="s">
        <v>278</v>
      </c>
      <c r="H49" s="35" t="s">
        <v>1300</v>
      </c>
      <c r="I49" s="49">
        <f>SUM(K49,S49,T49,U49)</f>
        <v>375</v>
      </c>
      <c r="J49" s="49">
        <f t="shared" si="1"/>
        <v>375</v>
      </c>
      <c r="K49" s="49">
        <f t="shared" si="2"/>
        <v>375</v>
      </c>
      <c r="L49" s="49"/>
      <c r="M49" s="50">
        <v>375</v>
      </c>
      <c r="N49" s="50"/>
      <c r="O49" s="50"/>
      <c r="P49" s="34"/>
      <c r="Q49" s="34"/>
      <c r="R49" s="34"/>
      <c r="S49" s="34"/>
      <c r="T49" s="34"/>
      <c r="U49" s="37"/>
      <c r="V49" s="34" t="s">
        <v>103</v>
      </c>
      <c r="W49" s="34" t="s">
        <v>1292</v>
      </c>
      <c r="X49" s="34" t="s">
        <v>1209</v>
      </c>
      <c r="Y49" s="34" t="s">
        <v>1210</v>
      </c>
      <c r="Z49" s="37"/>
    </row>
    <row r="50" s="10" customFormat="1" ht="145" customHeight="1" spans="1:26">
      <c r="A50" s="34">
        <v>43</v>
      </c>
      <c r="B50" s="34" t="s">
        <v>1301</v>
      </c>
      <c r="C50" s="34" t="s">
        <v>1302</v>
      </c>
      <c r="D50" s="34" t="s">
        <v>27</v>
      </c>
      <c r="E50" s="34" t="s">
        <v>32</v>
      </c>
      <c r="F50" s="34" t="s">
        <v>327</v>
      </c>
      <c r="G50" s="34" t="s">
        <v>478</v>
      </c>
      <c r="H50" s="41" t="s">
        <v>1303</v>
      </c>
      <c r="I50" s="50">
        <v>360</v>
      </c>
      <c r="J50" s="49">
        <f t="shared" si="1"/>
        <v>345</v>
      </c>
      <c r="K50" s="49">
        <f t="shared" si="2"/>
        <v>345</v>
      </c>
      <c r="L50" s="51"/>
      <c r="M50" s="52"/>
      <c r="N50" s="52"/>
      <c r="O50" s="50">
        <v>345</v>
      </c>
      <c r="P50" s="37"/>
      <c r="Q50" s="37"/>
      <c r="R50" s="37"/>
      <c r="S50" s="37"/>
      <c r="T50" s="37"/>
      <c r="U50" s="37"/>
      <c r="V50" s="34" t="s">
        <v>103</v>
      </c>
      <c r="W50" s="34" t="s">
        <v>1292</v>
      </c>
      <c r="X50" s="34" t="s">
        <v>136</v>
      </c>
      <c r="Y50" s="34" t="s">
        <v>1304</v>
      </c>
      <c r="Z50" s="59"/>
    </row>
    <row r="51" s="9" customFormat="1" ht="136" customHeight="1" spans="1:26">
      <c r="A51" s="34">
        <v>44</v>
      </c>
      <c r="B51" s="34" t="s">
        <v>1305</v>
      </c>
      <c r="C51" s="34" t="s">
        <v>95</v>
      </c>
      <c r="D51" s="34" t="s">
        <v>27</v>
      </c>
      <c r="E51" s="34" t="s">
        <v>96</v>
      </c>
      <c r="F51" s="34" t="s">
        <v>327</v>
      </c>
      <c r="G51" s="34" t="s">
        <v>1306</v>
      </c>
      <c r="H51" s="40" t="s">
        <v>1307</v>
      </c>
      <c r="I51" s="49">
        <v>478.2</v>
      </c>
      <c r="J51" s="49">
        <f t="shared" si="1"/>
        <v>550.6</v>
      </c>
      <c r="K51" s="49">
        <f t="shared" si="2"/>
        <v>550.6</v>
      </c>
      <c r="L51" s="49">
        <v>550.6</v>
      </c>
      <c r="M51" s="50"/>
      <c r="N51" s="50"/>
      <c r="O51" s="50"/>
      <c r="P51" s="34"/>
      <c r="Q51" s="34"/>
      <c r="R51" s="34"/>
      <c r="S51" s="34"/>
      <c r="T51" s="34"/>
      <c r="U51" s="34"/>
      <c r="V51" s="34" t="s">
        <v>97</v>
      </c>
      <c r="W51" s="34" t="s">
        <v>1213</v>
      </c>
      <c r="X51" s="34" t="s">
        <v>97</v>
      </c>
      <c r="Y51" s="34" t="s">
        <v>1213</v>
      </c>
      <c r="Z51" s="37"/>
    </row>
    <row r="52" s="9" customFormat="1" ht="183" customHeight="1" spans="1:26">
      <c r="A52" s="34">
        <v>45</v>
      </c>
      <c r="B52" s="34" t="s">
        <v>361</v>
      </c>
      <c r="C52" s="34" t="s">
        <v>362</v>
      </c>
      <c r="D52" s="34" t="s">
        <v>27</v>
      </c>
      <c r="E52" s="34" t="s">
        <v>337</v>
      </c>
      <c r="F52" s="34" t="s">
        <v>327</v>
      </c>
      <c r="G52" s="34" t="s">
        <v>363</v>
      </c>
      <c r="H52" s="35" t="s">
        <v>1308</v>
      </c>
      <c r="I52" s="49">
        <v>177</v>
      </c>
      <c r="J52" s="49">
        <f t="shared" si="1"/>
        <v>100</v>
      </c>
      <c r="K52" s="49">
        <f t="shared" si="2"/>
        <v>100</v>
      </c>
      <c r="L52" s="49"/>
      <c r="M52" s="50"/>
      <c r="N52" s="50"/>
      <c r="O52" s="50"/>
      <c r="P52" s="34">
        <v>100</v>
      </c>
      <c r="Q52" s="34"/>
      <c r="R52" s="34"/>
      <c r="S52" s="34"/>
      <c r="T52" s="34"/>
      <c r="U52" s="34"/>
      <c r="V52" s="34" t="s">
        <v>97</v>
      </c>
      <c r="W52" s="34" t="s">
        <v>1213</v>
      </c>
      <c r="X52" s="34" t="s">
        <v>97</v>
      </c>
      <c r="Y52" s="34" t="s">
        <v>1213</v>
      </c>
      <c r="Z52" s="37"/>
    </row>
    <row r="53" s="9" customFormat="1" ht="136" customHeight="1" spans="1:26">
      <c r="A53" s="34">
        <v>46</v>
      </c>
      <c r="B53" s="34" t="s">
        <v>1309</v>
      </c>
      <c r="C53" s="34" t="s">
        <v>138</v>
      </c>
      <c r="D53" s="34" t="s">
        <v>27</v>
      </c>
      <c r="E53" s="34" t="s">
        <v>32</v>
      </c>
      <c r="F53" s="34" t="s">
        <v>327</v>
      </c>
      <c r="G53" s="34" t="s">
        <v>1310</v>
      </c>
      <c r="H53" s="35" t="s">
        <v>1311</v>
      </c>
      <c r="I53" s="49">
        <v>400</v>
      </c>
      <c r="J53" s="49">
        <f t="shared" si="1"/>
        <v>400</v>
      </c>
      <c r="K53" s="49">
        <f t="shared" si="2"/>
        <v>400</v>
      </c>
      <c r="L53" s="49">
        <v>400</v>
      </c>
      <c r="M53" s="50"/>
      <c r="N53" s="50"/>
      <c r="O53" s="50"/>
      <c r="P53" s="34"/>
      <c r="Q53" s="34"/>
      <c r="R53" s="34"/>
      <c r="S53" s="34"/>
      <c r="T53" s="34"/>
      <c r="U53" s="34"/>
      <c r="V53" s="34" t="s">
        <v>139</v>
      </c>
      <c r="W53" s="34" t="s">
        <v>1312</v>
      </c>
      <c r="X53" s="34" t="s">
        <v>1209</v>
      </c>
      <c r="Y53" s="34" t="s">
        <v>1210</v>
      </c>
      <c r="Z53" s="37"/>
    </row>
    <row r="54" s="9" customFormat="1" ht="178" customHeight="1" spans="1:26">
      <c r="A54" s="34">
        <v>47</v>
      </c>
      <c r="B54" s="34" t="s">
        <v>1313</v>
      </c>
      <c r="C54" s="34" t="s">
        <v>366</v>
      </c>
      <c r="D54" s="34" t="s">
        <v>27</v>
      </c>
      <c r="E54" s="34" t="s">
        <v>367</v>
      </c>
      <c r="F54" s="34" t="s">
        <v>327</v>
      </c>
      <c r="G54" s="34" t="s">
        <v>368</v>
      </c>
      <c r="H54" s="35" t="s">
        <v>369</v>
      </c>
      <c r="I54" s="49">
        <v>230</v>
      </c>
      <c r="J54" s="49">
        <f t="shared" si="1"/>
        <v>230</v>
      </c>
      <c r="K54" s="49">
        <f t="shared" si="2"/>
        <v>230</v>
      </c>
      <c r="L54" s="49">
        <v>230</v>
      </c>
      <c r="M54" s="37"/>
      <c r="N54" s="50"/>
      <c r="O54" s="50"/>
      <c r="P54" s="34"/>
      <c r="Q54" s="34"/>
      <c r="R54" s="34"/>
      <c r="S54" s="34"/>
      <c r="T54" s="34"/>
      <c r="U54" s="34"/>
      <c r="V54" s="34" t="s">
        <v>139</v>
      </c>
      <c r="W54" s="34" t="s">
        <v>1312</v>
      </c>
      <c r="X54" s="34" t="s">
        <v>1217</v>
      </c>
      <c r="Y54" s="34" t="s">
        <v>1218</v>
      </c>
      <c r="Z54" s="37"/>
    </row>
    <row r="55" s="9" customFormat="1" ht="178" customHeight="1" spans="1:26">
      <c r="A55" s="34">
        <v>48</v>
      </c>
      <c r="B55" s="34" t="s">
        <v>1314</v>
      </c>
      <c r="C55" s="34" t="s">
        <v>750</v>
      </c>
      <c r="D55" s="34" t="s">
        <v>642</v>
      </c>
      <c r="E55" s="34" t="s">
        <v>652</v>
      </c>
      <c r="F55" s="34" t="s">
        <v>327</v>
      </c>
      <c r="G55" s="34" t="s">
        <v>1315</v>
      </c>
      <c r="H55" s="35" t="s">
        <v>1148</v>
      </c>
      <c r="I55" s="49">
        <v>360</v>
      </c>
      <c r="J55" s="49">
        <f t="shared" si="1"/>
        <v>360</v>
      </c>
      <c r="K55" s="49">
        <f t="shared" si="2"/>
        <v>360</v>
      </c>
      <c r="L55" s="49">
        <v>360</v>
      </c>
      <c r="M55" s="50"/>
      <c r="N55" s="50"/>
      <c r="O55" s="50"/>
      <c r="P55" s="34"/>
      <c r="Q55" s="34"/>
      <c r="R55" s="34"/>
      <c r="S55" s="34"/>
      <c r="T55" s="34"/>
      <c r="U55" s="34"/>
      <c r="V55" s="34" t="s">
        <v>139</v>
      </c>
      <c r="W55" s="34" t="s">
        <v>1312</v>
      </c>
      <c r="X55" s="34" t="s">
        <v>1267</v>
      </c>
      <c r="Y55" s="34" t="s">
        <v>1242</v>
      </c>
      <c r="Z55" s="37"/>
    </row>
    <row r="56" s="9" customFormat="1" ht="178" customHeight="1" spans="1:26">
      <c r="A56" s="34">
        <v>49</v>
      </c>
      <c r="B56" s="34" t="s">
        <v>1316</v>
      </c>
      <c r="C56" s="34" t="s">
        <v>1119</v>
      </c>
      <c r="D56" s="34" t="s">
        <v>624</v>
      </c>
      <c r="E56" s="34" t="s">
        <v>625</v>
      </c>
      <c r="F56" s="34" t="s">
        <v>327</v>
      </c>
      <c r="G56" s="34" t="s">
        <v>33</v>
      </c>
      <c r="H56" s="35" t="s">
        <v>1317</v>
      </c>
      <c r="I56" s="49">
        <v>1276.8</v>
      </c>
      <c r="J56" s="49">
        <f t="shared" si="1"/>
        <v>1276.8</v>
      </c>
      <c r="K56" s="49">
        <f t="shared" si="2"/>
        <v>1276.8</v>
      </c>
      <c r="L56" s="49">
        <v>1276.8</v>
      </c>
      <c r="M56" s="50"/>
      <c r="N56" s="50"/>
      <c r="O56" s="50"/>
      <c r="P56" s="34"/>
      <c r="Q56" s="34"/>
      <c r="R56" s="34"/>
      <c r="S56" s="34"/>
      <c r="T56" s="34"/>
      <c r="U56" s="34"/>
      <c r="V56" s="34" t="s">
        <v>90</v>
      </c>
      <c r="W56" s="34" t="s">
        <v>1318</v>
      </c>
      <c r="X56" s="34" t="s">
        <v>1319</v>
      </c>
      <c r="Y56" s="34" t="s">
        <v>1318</v>
      </c>
      <c r="Z56" s="37"/>
    </row>
    <row r="57" s="9" customFormat="1" ht="215" customHeight="1" spans="1:26">
      <c r="A57" s="34">
        <v>50</v>
      </c>
      <c r="B57" s="34" t="s">
        <v>631</v>
      </c>
      <c r="C57" s="34" t="s">
        <v>632</v>
      </c>
      <c r="D57" s="34" t="s">
        <v>624</v>
      </c>
      <c r="E57" s="34" t="s">
        <v>633</v>
      </c>
      <c r="F57" s="34" t="s">
        <v>327</v>
      </c>
      <c r="G57" s="34" t="s">
        <v>33</v>
      </c>
      <c r="H57" s="35" t="s">
        <v>1320</v>
      </c>
      <c r="I57" s="49">
        <f t="shared" ref="I57:I59" si="3">SUM(K57,S57:U57)</f>
        <v>300</v>
      </c>
      <c r="J57" s="49">
        <f t="shared" si="1"/>
        <v>300</v>
      </c>
      <c r="K57" s="49">
        <f t="shared" si="2"/>
        <v>300</v>
      </c>
      <c r="L57" s="49"/>
      <c r="M57" s="50">
        <v>300</v>
      </c>
      <c r="N57" s="50"/>
      <c r="O57" s="50"/>
      <c r="P57" s="34"/>
      <c r="Q57" s="34"/>
      <c r="R57" s="34"/>
      <c r="S57" s="34"/>
      <c r="T57" s="34"/>
      <c r="U57" s="37"/>
      <c r="V57" s="34" t="s">
        <v>90</v>
      </c>
      <c r="W57" s="34" t="s">
        <v>1318</v>
      </c>
      <c r="X57" s="34" t="s">
        <v>1319</v>
      </c>
      <c r="Y57" s="34" t="s">
        <v>1318</v>
      </c>
      <c r="Z57" s="37"/>
    </row>
    <row r="58" s="9" customFormat="1" ht="215" customHeight="1" spans="1:26">
      <c r="A58" s="34">
        <v>51</v>
      </c>
      <c r="B58" s="34" t="s">
        <v>635</v>
      </c>
      <c r="C58" s="34" t="s">
        <v>636</v>
      </c>
      <c r="D58" s="34" t="s">
        <v>624</v>
      </c>
      <c r="E58" s="34" t="s">
        <v>633</v>
      </c>
      <c r="F58" s="34" t="s">
        <v>327</v>
      </c>
      <c r="G58" s="34" t="s">
        <v>33</v>
      </c>
      <c r="H58" s="35" t="s">
        <v>1321</v>
      </c>
      <c r="I58" s="49">
        <f t="shared" si="3"/>
        <v>736.2</v>
      </c>
      <c r="J58" s="49">
        <f t="shared" si="1"/>
        <v>736.2</v>
      </c>
      <c r="K58" s="49">
        <f t="shared" si="2"/>
        <v>736.2</v>
      </c>
      <c r="L58" s="49"/>
      <c r="M58" s="50">
        <v>736.2</v>
      </c>
      <c r="N58" s="50"/>
      <c r="O58" s="50"/>
      <c r="P58" s="34"/>
      <c r="Q58" s="34"/>
      <c r="R58" s="34"/>
      <c r="S58" s="34"/>
      <c r="T58" s="34"/>
      <c r="U58" s="37"/>
      <c r="V58" s="34" t="s">
        <v>90</v>
      </c>
      <c r="W58" s="34" t="s">
        <v>1318</v>
      </c>
      <c r="X58" s="34" t="s">
        <v>1319</v>
      </c>
      <c r="Y58" s="34" t="s">
        <v>1318</v>
      </c>
      <c r="Z58" s="37"/>
    </row>
    <row r="59" s="9" customFormat="1" ht="148" customHeight="1" spans="1:26">
      <c r="A59" s="34">
        <v>52</v>
      </c>
      <c r="B59" s="34" t="s">
        <v>832</v>
      </c>
      <c r="C59" s="34" t="s">
        <v>833</v>
      </c>
      <c r="D59" s="34" t="s">
        <v>642</v>
      </c>
      <c r="E59" s="34" t="s">
        <v>834</v>
      </c>
      <c r="F59" s="34" t="s">
        <v>327</v>
      </c>
      <c r="G59" s="34" t="s">
        <v>478</v>
      </c>
      <c r="H59" s="35" t="s">
        <v>835</v>
      </c>
      <c r="I59" s="49">
        <f t="shared" si="3"/>
        <v>300</v>
      </c>
      <c r="J59" s="49">
        <f t="shared" si="1"/>
        <v>300</v>
      </c>
      <c r="K59" s="49">
        <f t="shared" si="2"/>
        <v>300</v>
      </c>
      <c r="L59" s="49"/>
      <c r="M59" s="50">
        <v>300</v>
      </c>
      <c r="N59" s="50"/>
      <c r="O59" s="50"/>
      <c r="P59" s="34"/>
      <c r="Q59" s="34"/>
      <c r="R59" s="34"/>
      <c r="S59" s="34"/>
      <c r="T59" s="34"/>
      <c r="U59" s="37"/>
      <c r="V59" s="34" t="s">
        <v>106</v>
      </c>
      <c r="W59" s="34" t="s">
        <v>1210</v>
      </c>
      <c r="X59" s="34" t="s">
        <v>106</v>
      </c>
      <c r="Y59" s="34" t="s">
        <v>1210</v>
      </c>
      <c r="Z59" s="37"/>
    </row>
    <row r="60" s="9" customFormat="1" ht="148" customHeight="1" spans="1:26">
      <c r="A60" s="34">
        <v>53</v>
      </c>
      <c r="B60" s="34" t="s">
        <v>1322</v>
      </c>
      <c r="C60" s="34" t="s">
        <v>118</v>
      </c>
      <c r="D60" s="34" t="s">
        <v>27</v>
      </c>
      <c r="E60" s="34" t="s">
        <v>32</v>
      </c>
      <c r="F60" s="34" t="s">
        <v>327</v>
      </c>
      <c r="G60" s="34" t="s">
        <v>120</v>
      </c>
      <c r="H60" s="35" t="s">
        <v>1323</v>
      </c>
      <c r="I60" s="49">
        <v>310</v>
      </c>
      <c r="J60" s="49">
        <f t="shared" si="1"/>
        <v>310</v>
      </c>
      <c r="K60" s="49">
        <f t="shared" si="2"/>
        <v>310</v>
      </c>
      <c r="L60" s="49">
        <v>310</v>
      </c>
      <c r="M60" s="49"/>
      <c r="N60" s="50"/>
      <c r="O60" s="50"/>
      <c r="P60" s="34"/>
      <c r="Q60" s="34"/>
      <c r="R60" s="34"/>
      <c r="S60" s="34"/>
      <c r="T60" s="34"/>
      <c r="U60" s="34"/>
      <c r="V60" s="34" t="s">
        <v>119</v>
      </c>
      <c r="W60" s="34" t="s">
        <v>1324</v>
      </c>
      <c r="X60" s="34" t="s">
        <v>1209</v>
      </c>
      <c r="Y60" s="34" t="s">
        <v>1210</v>
      </c>
      <c r="Z60" s="37"/>
    </row>
    <row r="61" s="10" customFormat="1" ht="148" customHeight="1" spans="1:26">
      <c r="A61" s="34">
        <v>54</v>
      </c>
      <c r="B61" s="34" t="s">
        <v>753</v>
      </c>
      <c r="C61" s="34" t="s">
        <v>754</v>
      </c>
      <c r="D61" s="34" t="s">
        <v>642</v>
      </c>
      <c r="E61" s="34" t="s">
        <v>652</v>
      </c>
      <c r="F61" s="34" t="s">
        <v>327</v>
      </c>
      <c r="G61" s="34" t="s">
        <v>1325</v>
      </c>
      <c r="H61" s="35" t="s">
        <v>756</v>
      </c>
      <c r="I61" s="49">
        <v>460</v>
      </c>
      <c r="J61" s="49">
        <f t="shared" si="1"/>
        <v>460</v>
      </c>
      <c r="K61" s="49">
        <f t="shared" si="2"/>
        <v>460</v>
      </c>
      <c r="L61" s="49">
        <v>460</v>
      </c>
      <c r="M61" s="49"/>
      <c r="N61" s="52"/>
      <c r="O61" s="52"/>
      <c r="P61" s="37"/>
      <c r="Q61" s="37"/>
      <c r="R61" s="37"/>
      <c r="S61" s="37"/>
      <c r="T61" s="37"/>
      <c r="U61" s="37"/>
      <c r="V61" s="34" t="s">
        <v>119</v>
      </c>
      <c r="W61" s="34" t="s">
        <v>1324</v>
      </c>
      <c r="X61" s="34" t="s">
        <v>1267</v>
      </c>
      <c r="Y61" s="34" t="s">
        <v>1242</v>
      </c>
      <c r="Z61" s="37"/>
    </row>
    <row r="62" s="9" customFormat="1" ht="172" customHeight="1" spans="1:26">
      <c r="A62" s="34">
        <v>55</v>
      </c>
      <c r="B62" s="34" t="s">
        <v>560</v>
      </c>
      <c r="C62" s="34" t="s">
        <v>561</v>
      </c>
      <c r="D62" s="34" t="s">
        <v>27</v>
      </c>
      <c r="E62" s="34" t="s">
        <v>46</v>
      </c>
      <c r="F62" s="34" t="s">
        <v>327</v>
      </c>
      <c r="G62" s="34" t="s">
        <v>562</v>
      </c>
      <c r="H62" s="35" t="s">
        <v>1092</v>
      </c>
      <c r="I62" s="49">
        <f>SUM(K62,S62,T62,U62)</f>
        <v>600</v>
      </c>
      <c r="J62" s="49">
        <f t="shared" si="1"/>
        <v>600</v>
      </c>
      <c r="K62" s="49">
        <f t="shared" si="2"/>
        <v>600</v>
      </c>
      <c r="L62" s="49"/>
      <c r="M62" s="50">
        <v>600</v>
      </c>
      <c r="N62" s="50"/>
      <c r="O62" s="50"/>
      <c r="P62" s="34"/>
      <c r="Q62" s="34"/>
      <c r="R62" s="34"/>
      <c r="S62" s="34"/>
      <c r="T62" s="34"/>
      <c r="U62" s="37"/>
      <c r="V62" s="34" t="s">
        <v>119</v>
      </c>
      <c r="W62" s="34" t="s">
        <v>1324</v>
      </c>
      <c r="X62" s="34" t="s">
        <v>1326</v>
      </c>
      <c r="Y62" s="34" t="s">
        <v>1258</v>
      </c>
      <c r="Z62" s="37"/>
    </row>
    <row r="63" s="10" customFormat="1" ht="177" customHeight="1" spans="1:26">
      <c r="A63" s="34">
        <v>56</v>
      </c>
      <c r="B63" s="37"/>
      <c r="C63" s="38" t="s">
        <v>810</v>
      </c>
      <c r="D63" s="37" t="s">
        <v>642</v>
      </c>
      <c r="E63" s="37" t="s">
        <v>652</v>
      </c>
      <c r="F63" s="37" t="s">
        <v>327</v>
      </c>
      <c r="G63" s="37" t="s">
        <v>119</v>
      </c>
      <c r="H63" s="39" t="s">
        <v>812</v>
      </c>
      <c r="I63" s="51">
        <v>365</v>
      </c>
      <c r="J63" s="49">
        <f t="shared" si="1"/>
        <v>365</v>
      </c>
      <c r="K63" s="49">
        <f t="shared" si="2"/>
        <v>365</v>
      </c>
      <c r="L63" s="51"/>
      <c r="M63" s="52"/>
      <c r="N63" s="51">
        <v>365</v>
      </c>
      <c r="O63" s="52"/>
      <c r="P63" s="37"/>
      <c r="Q63" s="37"/>
      <c r="R63" s="37"/>
      <c r="S63" s="37"/>
      <c r="T63" s="37"/>
      <c r="U63" s="37"/>
      <c r="V63" s="37" t="s">
        <v>119</v>
      </c>
      <c r="W63" s="34" t="s">
        <v>1324</v>
      </c>
      <c r="X63" s="37" t="s">
        <v>804</v>
      </c>
      <c r="Y63" s="37" t="s">
        <v>1232</v>
      </c>
      <c r="Z63" s="58"/>
    </row>
    <row r="64" s="10" customFormat="1" ht="142" customHeight="1" spans="1:26">
      <c r="A64" s="34">
        <v>57</v>
      </c>
      <c r="B64" s="34" t="s">
        <v>1327</v>
      </c>
      <c r="C64" s="34" t="s">
        <v>1188</v>
      </c>
      <c r="D64" s="34" t="s">
        <v>81</v>
      </c>
      <c r="E64" s="34" t="s">
        <v>868</v>
      </c>
      <c r="F64" s="34" t="s">
        <v>327</v>
      </c>
      <c r="G64" s="34" t="s">
        <v>842</v>
      </c>
      <c r="H64" s="41" t="s">
        <v>1328</v>
      </c>
      <c r="I64" s="34">
        <v>66.168</v>
      </c>
      <c r="J64" s="49">
        <f t="shared" si="1"/>
        <v>66.168</v>
      </c>
      <c r="K64" s="49">
        <f t="shared" si="2"/>
        <v>66.168</v>
      </c>
      <c r="L64" s="51"/>
      <c r="M64" s="52"/>
      <c r="N64" s="52"/>
      <c r="O64" s="34">
        <v>66.168</v>
      </c>
      <c r="P64" s="37"/>
      <c r="Q64" s="37"/>
      <c r="R64" s="37"/>
      <c r="S64" s="37"/>
      <c r="T64" s="37"/>
      <c r="U64" s="37"/>
      <c r="V64" s="34" t="s">
        <v>136</v>
      </c>
      <c r="W64" s="34" t="s">
        <v>1304</v>
      </c>
      <c r="X64" s="34" t="s">
        <v>136</v>
      </c>
      <c r="Y64" s="34" t="s">
        <v>1304</v>
      </c>
      <c r="Z64" s="59"/>
    </row>
    <row r="65" s="9" customFormat="1" ht="177" customHeight="1" spans="1:26">
      <c r="A65" s="34">
        <v>58</v>
      </c>
      <c r="B65" s="34" t="s">
        <v>1329</v>
      </c>
      <c r="C65" s="34" t="s">
        <v>158</v>
      </c>
      <c r="D65" s="34" t="s">
        <v>27</v>
      </c>
      <c r="E65" s="34" t="s">
        <v>32</v>
      </c>
      <c r="F65" s="34" t="s">
        <v>327</v>
      </c>
      <c r="G65" s="34" t="s">
        <v>1330</v>
      </c>
      <c r="H65" s="40" t="s">
        <v>1331</v>
      </c>
      <c r="I65" s="49">
        <v>617</v>
      </c>
      <c r="J65" s="49">
        <f t="shared" si="1"/>
        <v>617</v>
      </c>
      <c r="K65" s="49">
        <f t="shared" si="2"/>
        <v>617</v>
      </c>
      <c r="L65" s="49">
        <v>617</v>
      </c>
      <c r="M65" s="50"/>
      <c r="N65" s="50"/>
      <c r="O65" s="50"/>
      <c r="P65" s="34"/>
      <c r="Q65" s="34"/>
      <c r="R65" s="34"/>
      <c r="S65" s="34"/>
      <c r="T65" s="34"/>
      <c r="U65" s="34"/>
      <c r="V65" s="34" t="s">
        <v>159</v>
      </c>
      <c r="W65" s="34" t="s">
        <v>1332</v>
      </c>
      <c r="X65" s="34" t="s">
        <v>1209</v>
      </c>
      <c r="Y65" s="34" t="s">
        <v>1210</v>
      </c>
      <c r="Z65" s="37"/>
    </row>
    <row r="66" s="9" customFormat="1" ht="180" customHeight="1" spans="1:26">
      <c r="A66" s="34">
        <v>59</v>
      </c>
      <c r="B66" s="34" t="s">
        <v>272</v>
      </c>
      <c r="C66" s="34" t="s">
        <v>273</v>
      </c>
      <c r="D66" s="34" t="s">
        <v>27</v>
      </c>
      <c r="E66" s="34" t="s">
        <v>32</v>
      </c>
      <c r="F66" s="34" t="s">
        <v>327</v>
      </c>
      <c r="G66" s="34" t="s">
        <v>274</v>
      </c>
      <c r="H66" s="35" t="s">
        <v>275</v>
      </c>
      <c r="I66" s="49">
        <v>143</v>
      </c>
      <c r="J66" s="49">
        <f t="shared" si="1"/>
        <v>100</v>
      </c>
      <c r="K66" s="49">
        <f t="shared" si="2"/>
        <v>100</v>
      </c>
      <c r="L66" s="49">
        <v>100</v>
      </c>
      <c r="M66" s="37"/>
      <c r="N66" s="50"/>
      <c r="O66" s="50"/>
      <c r="P66" s="34"/>
      <c r="Q66" s="34"/>
      <c r="R66" s="34"/>
      <c r="S66" s="34"/>
      <c r="T66" s="34"/>
      <c r="U66" s="34"/>
      <c r="V66" s="34" t="s">
        <v>159</v>
      </c>
      <c r="W66" s="34" t="s">
        <v>1332</v>
      </c>
      <c r="X66" s="34" t="s">
        <v>1229</v>
      </c>
      <c r="Y66" s="34" t="s">
        <v>1230</v>
      </c>
      <c r="Z66" s="37"/>
    </row>
    <row r="67" s="9" customFormat="1" ht="295" customHeight="1" spans="1:26">
      <c r="A67" s="34">
        <v>60</v>
      </c>
      <c r="B67" s="34" t="s">
        <v>226</v>
      </c>
      <c r="C67" s="36" t="s">
        <v>1333</v>
      </c>
      <c r="D67" s="34" t="s">
        <v>27</v>
      </c>
      <c r="E67" s="34" t="s">
        <v>32</v>
      </c>
      <c r="F67" s="34" t="s">
        <v>327</v>
      </c>
      <c r="G67" s="34" t="s">
        <v>1334</v>
      </c>
      <c r="H67" s="35" t="s">
        <v>1335</v>
      </c>
      <c r="I67" s="49">
        <f>SUM(K67,S67,T67,U67)</f>
        <v>200</v>
      </c>
      <c r="J67" s="49">
        <f t="shared" si="1"/>
        <v>200</v>
      </c>
      <c r="K67" s="49">
        <f t="shared" si="2"/>
        <v>200</v>
      </c>
      <c r="L67" s="49"/>
      <c r="M67" s="50">
        <v>200</v>
      </c>
      <c r="N67" s="50"/>
      <c r="O67" s="50"/>
      <c r="P67" s="34"/>
      <c r="Q67" s="34"/>
      <c r="R67" s="34"/>
      <c r="S67" s="34"/>
      <c r="T67" s="34"/>
      <c r="U67" s="37"/>
      <c r="V67" s="34" t="s">
        <v>159</v>
      </c>
      <c r="W67" s="34" t="s">
        <v>1332</v>
      </c>
      <c r="X67" s="34" t="s">
        <v>1227</v>
      </c>
      <c r="Y67" s="34" t="s">
        <v>1228</v>
      </c>
      <c r="Z67" s="37"/>
    </row>
    <row r="68" s="9" customFormat="1" ht="172" customHeight="1" spans="1:26">
      <c r="A68" s="34">
        <v>61</v>
      </c>
      <c r="B68" s="34" t="s">
        <v>1336</v>
      </c>
      <c r="C68" s="34" t="s">
        <v>163</v>
      </c>
      <c r="D68" s="34" t="s">
        <v>27</v>
      </c>
      <c r="E68" s="34" t="s">
        <v>32</v>
      </c>
      <c r="F68" s="34" t="s">
        <v>327</v>
      </c>
      <c r="G68" s="34" t="s">
        <v>165</v>
      </c>
      <c r="H68" s="35" t="s">
        <v>1337</v>
      </c>
      <c r="I68" s="49">
        <v>1800</v>
      </c>
      <c r="J68" s="49">
        <f t="shared" si="1"/>
        <v>1800</v>
      </c>
      <c r="K68" s="49">
        <f t="shared" si="2"/>
        <v>1800</v>
      </c>
      <c r="L68" s="49">
        <v>1800</v>
      </c>
      <c r="M68" s="50"/>
      <c r="N68" s="50"/>
      <c r="O68" s="50"/>
      <c r="P68" s="34"/>
      <c r="Q68" s="34"/>
      <c r="R68" s="34"/>
      <c r="S68" s="34"/>
      <c r="T68" s="34"/>
      <c r="U68" s="34"/>
      <c r="V68" s="34" t="s">
        <v>164</v>
      </c>
      <c r="W68" s="34" t="s">
        <v>1338</v>
      </c>
      <c r="X68" s="34" t="s">
        <v>1209</v>
      </c>
      <c r="Y68" s="34" t="s">
        <v>1210</v>
      </c>
      <c r="Z68" s="37"/>
    </row>
    <row r="69" s="9" customFormat="1" ht="172" customHeight="1" spans="1:26">
      <c r="A69" s="34">
        <v>62</v>
      </c>
      <c r="B69" s="34" t="s">
        <v>517</v>
      </c>
      <c r="C69" s="34" t="s">
        <v>518</v>
      </c>
      <c r="D69" s="34" t="s">
        <v>27</v>
      </c>
      <c r="E69" s="34" t="s">
        <v>32</v>
      </c>
      <c r="F69" s="34" t="s">
        <v>327</v>
      </c>
      <c r="G69" s="34" t="s">
        <v>519</v>
      </c>
      <c r="H69" s="35" t="s">
        <v>520</v>
      </c>
      <c r="I69" s="49">
        <v>305</v>
      </c>
      <c r="J69" s="49">
        <f t="shared" si="1"/>
        <v>305</v>
      </c>
      <c r="K69" s="49">
        <f t="shared" si="2"/>
        <v>305</v>
      </c>
      <c r="L69" s="49">
        <v>305</v>
      </c>
      <c r="M69" s="37"/>
      <c r="N69" s="50"/>
      <c r="O69" s="50"/>
      <c r="P69" s="34"/>
      <c r="Q69" s="34"/>
      <c r="R69" s="34"/>
      <c r="S69" s="34"/>
      <c r="T69" s="34"/>
      <c r="U69" s="34"/>
      <c r="V69" s="34" t="s">
        <v>164</v>
      </c>
      <c r="W69" s="34" t="s">
        <v>1338</v>
      </c>
      <c r="X69" s="34" t="s">
        <v>1229</v>
      </c>
      <c r="Y69" s="34" t="s">
        <v>1230</v>
      </c>
      <c r="Z69" s="37"/>
    </row>
    <row r="70" s="9" customFormat="1" ht="172" customHeight="1" spans="1:26">
      <c r="A70" s="34">
        <v>63</v>
      </c>
      <c r="B70" s="34" t="s">
        <v>1339</v>
      </c>
      <c r="C70" s="34" t="s">
        <v>318</v>
      </c>
      <c r="D70" s="34" t="s">
        <v>27</v>
      </c>
      <c r="E70" s="34" t="s">
        <v>46</v>
      </c>
      <c r="F70" s="34" t="s">
        <v>327</v>
      </c>
      <c r="G70" s="34" t="s">
        <v>319</v>
      </c>
      <c r="H70" s="35" t="s">
        <v>1340</v>
      </c>
      <c r="I70" s="49">
        <v>550</v>
      </c>
      <c r="J70" s="49">
        <f t="shared" si="1"/>
        <v>550</v>
      </c>
      <c r="K70" s="49">
        <f t="shared" si="2"/>
        <v>550</v>
      </c>
      <c r="L70" s="49">
        <v>550</v>
      </c>
      <c r="M70" s="50"/>
      <c r="N70" s="50"/>
      <c r="O70" s="50"/>
      <c r="P70" s="34"/>
      <c r="Q70" s="34"/>
      <c r="R70" s="34"/>
      <c r="S70" s="34"/>
      <c r="T70" s="34"/>
      <c r="U70" s="34"/>
      <c r="V70" s="34" t="s">
        <v>164</v>
      </c>
      <c r="W70" s="34" t="s">
        <v>1338</v>
      </c>
      <c r="X70" s="34" t="s">
        <v>1212</v>
      </c>
      <c r="Y70" s="34" t="s">
        <v>1213</v>
      </c>
      <c r="Z70" s="37"/>
    </row>
    <row r="71" s="9" customFormat="1" ht="409" customHeight="1" spans="1:26">
      <c r="A71" s="34">
        <v>64</v>
      </c>
      <c r="B71" s="34" t="s">
        <v>1341</v>
      </c>
      <c r="C71" s="34" t="s">
        <v>376</v>
      </c>
      <c r="D71" s="34" t="s">
        <v>27</v>
      </c>
      <c r="E71" s="34" t="s">
        <v>337</v>
      </c>
      <c r="F71" s="34" t="s">
        <v>327</v>
      </c>
      <c r="G71" s="34" t="s">
        <v>377</v>
      </c>
      <c r="H71" s="60" t="s">
        <v>378</v>
      </c>
      <c r="I71" s="49">
        <v>2300</v>
      </c>
      <c r="J71" s="49">
        <f t="shared" si="1"/>
        <v>2300</v>
      </c>
      <c r="K71" s="49">
        <f t="shared" si="2"/>
        <v>2300</v>
      </c>
      <c r="L71" s="49">
        <v>2300</v>
      </c>
      <c r="M71" s="50"/>
      <c r="N71" s="50"/>
      <c r="O71" s="50"/>
      <c r="P71" s="34"/>
      <c r="Q71" s="34"/>
      <c r="R71" s="34"/>
      <c r="S71" s="34"/>
      <c r="T71" s="34"/>
      <c r="U71" s="34"/>
      <c r="V71" s="34" t="s">
        <v>164</v>
      </c>
      <c r="W71" s="34" t="s">
        <v>1338</v>
      </c>
      <c r="X71" s="34" t="s">
        <v>1215</v>
      </c>
      <c r="Y71" s="34" t="s">
        <v>1216</v>
      </c>
      <c r="Z71" s="37"/>
    </row>
    <row r="72" s="9" customFormat="1" ht="157" customHeight="1" spans="1:26">
      <c r="A72" s="34">
        <v>65</v>
      </c>
      <c r="B72" s="34" t="s">
        <v>1342</v>
      </c>
      <c r="C72" s="34" t="s">
        <v>490</v>
      </c>
      <c r="D72" s="34" t="s">
        <v>27</v>
      </c>
      <c r="E72" s="34" t="s">
        <v>32</v>
      </c>
      <c r="F72" s="34" t="s">
        <v>327</v>
      </c>
      <c r="G72" s="34" t="s">
        <v>491</v>
      </c>
      <c r="H72" s="40" t="s">
        <v>492</v>
      </c>
      <c r="I72" s="49">
        <v>246</v>
      </c>
      <c r="J72" s="49">
        <f t="shared" ref="J72:J92" si="4">K72+T72</f>
        <v>246</v>
      </c>
      <c r="K72" s="49">
        <f t="shared" ref="K72:K86" si="5">SUM(L72:R72)</f>
        <v>246</v>
      </c>
      <c r="L72" s="49">
        <v>246</v>
      </c>
      <c r="M72" s="50"/>
      <c r="N72" s="50"/>
      <c r="O72" s="50"/>
      <c r="P72" s="34"/>
      <c r="Q72" s="34"/>
      <c r="R72" s="34"/>
      <c r="S72" s="34"/>
      <c r="T72" s="34"/>
      <c r="U72" s="34"/>
      <c r="V72" s="34" t="s">
        <v>164</v>
      </c>
      <c r="W72" s="34" t="s">
        <v>1338</v>
      </c>
      <c r="X72" s="34" t="s">
        <v>1229</v>
      </c>
      <c r="Y72" s="34" t="s">
        <v>1230</v>
      </c>
      <c r="Z72" s="37"/>
    </row>
    <row r="73" s="9" customFormat="1" ht="157" customHeight="1" spans="1:26">
      <c r="A73" s="34">
        <v>66</v>
      </c>
      <c r="B73" s="34" t="s">
        <v>746</v>
      </c>
      <c r="C73" s="34" t="s">
        <v>747</v>
      </c>
      <c r="D73" s="34" t="s">
        <v>642</v>
      </c>
      <c r="E73" s="34" t="s">
        <v>652</v>
      </c>
      <c r="F73" s="34" t="s">
        <v>327</v>
      </c>
      <c r="G73" s="34" t="s">
        <v>319</v>
      </c>
      <c r="H73" s="35" t="s">
        <v>748</v>
      </c>
      <c r="I73" s="49">
        <f>SUM(K73,S73:U73)</f>
        <v>200</v>
      </c>
      <c r="J73" s="49">
        <f t="shared" si="4"/>
        <v>200</v>
      </c>
      <c r="K73" s="49">
        <f t="shared" si="5"/>
        <v>200</v>
      </c>
      <c r="L73" s="49"/>
      <c r="M73" s="50">
        <v>200</v>
      </c>
      <c r="N73" s="50"/>
      <c r="O73" s="50"/>
      <c r="P73" s="34"/>
      <c r="Q73" s="34"/>
      <c r="R73" s="34"/>
      <c r="S73" s="34"/>
      <c r="T73" s="34"/>
      <c r="U73" s="37"/>
      <c r="V73" s="34" t="s">
        <v>164</v>
      </c>
      <c r="W73" s="34" t="s">
        <v>1338</v>
      </c>
      <c r="X73" s="34" t="s">
        <v>1241</v>
      </c>
      <c r="Y73" s="34" t="s">
        <v>1242</v>
      </c>
      <c r="Z73" s="37"/>
    </row>
    <row r="74" s="9" customFormat="1" ht="265" customHeight="1" spans="1:26">
      <c r="A74" s="34">
        <v>67</v>
      </c>
      <c r="B74" s="34" t="s">
        <v>1343</v>
      </c>
      <c r="C74" s="34" t="s">
        <v>202</v>
      </c>
      <c r="D74" s="34" t="s">
        <v>27</v>
      </c>
      <c r="E74" s="34" t="s">
        <v>32</v>
      </c>
      <c r="F74" s="34" t="s">
        <v>327</v>
      </c>
      <c r="G74" s="34" t="s">
        <v>204</v>
      </c>
      <c r="H74" s="35" t="s">
        <v>1344</v>
      </c>
      <c r="I74" s="49">
        <v>650</v>
      </c>
      <c r="J74" s="49">
        <f t="shared" si="4"/>
        <v>650</v>
      </c>
      <c r="K74" s="49">
        <f t="shared" si="5"/>
        <v>650</v>
      </c>
      <c r="L74" s="49">
        <v>650</v>
      </c>
      <c r="M74" s="50"/>
      <c r="N74" s="50"/>
      <c r="O74" s="50"/>
      <c r="P74" s="34"/>
      <c r="Q74" s="34"/>
      <c r="R74" s="34"/>
      <c r="S74" s="34"/>
      <c r="T74" s="34"/>
      <c r="U74" s="34"/>
      <c r="V74" s="34" t="s">
        <v>203</v>
      </c>
      <c r="W74" s="34" t="s">
        <v>1345</v>
      </c>
      <c r="X74" s="34" t="s">
        <v>1209</v>
      </c>
      <c r="Y74" s="34" t="s">
        <v>1210</v>
      </c>
      <c r="Z74" s="37"/>
    </row>
    <row r="75" s="9" customFormat="1" ht="192" customHeight="1" spans="1:26">
      <c r="A75" s="34">
        <v>68</v>
      </c>
      <c r="B75" s="34" t="s">
        <v>1346</v>
      </c>
      <c r="C75" s="34" t="s">
        <v>656</v>
      </c>
      <c r="D75" s="34" t="s">
        <v>642</v>
      </c>
      <c r="E75" s="34" t="s">
        <v>652</v>
      </c>
      <c r="F75" s="34" t="s">
        <v>327</v>
      </c>
      <c r="G75" s="34" t="s">
        <v>657</v>
      </c>
      <c r="H75" s="35" t="s">
        <v>658</v>
      </c>
      <c r="I75" s="49">
        <v>580</v>
      </c>
      <c r="J75" s="49">
        <f t="shared" si="4"/>
        <v>580</v>
      </c>
      <c r="K75" s="49">
        <f t="shared" si="5"/>
        <v>580</v>
      </c>
      <c r="L75" s="49">
        <v>580</v>
      </c>
      <c r="M75" s="50"/>
      <c r="N75" s="50"/>
      <c r="O75" s="50"/>
      <c r="P75" s="34"/>
      <c r="Q75" s="34"/>
      <c r="R75" s="34"/>
      <c r="S75" s="34"/>
      <c r="T75" s="34"/>
      <c r="U75" s="34"/>
      <c r="V75" s="34" t="s">
        <v>203</v>
      </c>
      <c r="W75" s="34" t="s">
        <v>1345</v>
      </c>
      <c r="X75" s="34" t="s">
        <v>1267</v>
      </c>
      <c r="Y75" s="34" t="s">
        <v>1242</v>
      </c>
      <c r="Z75" s="37"/>
    </row>
    <row r="76" s="9" customFormat="1" ht="192" customHeight="1" spans="1:26">
      <c r="A76" s="34">
        <v>69</v>
      </c>
      <c r="B76" s="34" t="s">
        <v>1347</v>
      </c>
      <c r="C76" s="34" t="s">
        <v>148</v>
      </c>
      <c r="D76" s="34" t="s">
        <v>27</v>
      </c>
      <c r="E76" s="34" t="s">
        <v>32</v>
      </c>
      <c r="F76" s="34" t="s">
        <v>327</v>
      </c>
      <c r="G76" s="34" t="s">
        <v>1348</v>
      </c>
      <c r="H76" s="35" t="s">
        <v>1349</v>
      </c>
      <c r="I76" s="49">
        <v>1300</v>
      </c>
      <c r="J76" s="49">
        <f t="shared" si="4"/>
        <v>1300</v>
      </c>
      <c r="K76" s="49">
        <f t="shared" si="5"/>
        <v>1300</v>
      </c>
      <c r="L76" s="49">
        <v>1300</v>
      </c>
      <c r="M76" s="50"/>
      <c r="N76" s="50"/>
      <c r="O76" s="50"/>
      <c r="P76" s="34"/>
      <c r="Q76" s="34"/>
      <c r="R76" s="34"/>
      <c r="S76" s="34"/>
      <c r="T76" s="34"/>
      <c r="U76" s="34"/>
      <c r="V76" s="34" t="s">
        <v>149</v>
      </c>
      <c r="W76" s="34" t="s">
        <v>1350</v>
      </c>
      <c r="X76" s="34" t="s">
        <v>1209</v>
      </c>
      <c r="Y76" s="34" t="s">
        <v>1210</v>
      </c>
      <c r="Z76" s="37"/>
    </row>
    <row r="77" s="9" customFormat="1" ht="192" customHeight="1" spans="1:26">
      <c r="A77" s="34">
        <v>70</v>
      </c>
      <c r="B77" s="34" t="s">
        <v>785</v>
      </c>
      <c r="C77" s="34" t="s">
        <v>786</v>
      </c>
      <c r="D77" s="34" t="s">
        <v>642</v>
      </c>
      <c r="E77" s="34" t="s">
        <v>652</v>
      </c>
      <c r="F77" s="34" t="s">
        <v>1351</v>
      </c>
      <c r="G77" s="34" t="s">
        <v>787</v>
      </c>
      <c r="H77" s="35" t="s">
        <v>788</v>
      </c>
      <c r="I77" s="49">
        <f>SUM(K77,S77:U77)</f>
        <v>100</v>
      </c>
      <c r="J77" s="49">
        <f t="shared" si="4"/>
        <v>100</v>
      </c>
      <c r="K77" s="49">
        <f t="shared" si="5"/>
        <v>100</v>
      </c>
      <c r="L77" s="49"/>
      <c r="M77" s="50">
        <v>100</v>
      </c>
      <c r="N77" s="50"/>
      <c r="O77" s="50"/>
      <c r="P77" s="34"/>
      <c r="Q77" s="34"/>
      <c r="R77" s="34"/>
      <c r="S77" s="34"/>
      <c r="T77" s="34"/>
      <c r="U77" s="37"/>
      <c r="V77" s="34" t="s">
        <v>149</v>
      </c>
      <c r="W77" s="34" t="s">
        <v>1350</v>
      </c>
      <c r="X77" s="34" t="s">
        <v>1241</v>
      </c>
      <c r="Y77" s="34" t="s">
        <v>1242</v>
      </c>
      <c r="Z77" s="37"/>
    </row>
    <row r="78" s="10" customFormat="1" ht="186" customHeight="1" spans="1:26">
      <c r="A78" s="34">
        <v>71</v>
      </c>
      <c r="B78" s="34" t="s">
        <v>1352</v>
      </c>
      <c r="C78" s="34" t="s">
        <v>1353</v>
      </c>
      <c r="D78" s="34" t="s">
        <v>27</v>
      </c>
      <c r="E78" s="34" t="s">
        <v>32</v>
      </c>
      <c r="F78" s="34" t="s">
        <v>327</v>
      </c>
      <c r="G78" s="34" t="s">
        <v>1354</v>
      </c>
      <c r="H78" s="41" t="s">
        <v>1355</v>
      </c>
      <c r="I78" s="50">
        <v>585</v>
      </c>
      <c r="J78" s="49">
        <f t="shared" si="4"/>
        <v>521</v>
      </c>
      <c r="K78" s="49">
        <f t="shared" si="5"/>
        <v>521</v>
      </c>
      <c r="L78" s="51"/>
      <c r="M78" s="52"/>
      <c r="N78" s="52"/>
      <c r="O78" s="50">
        <v>521</v>
      </c>
      <c r="P78" s="37"/>
      <c r="Q78" s="37"/>
      <c r="R78" s="37"/>
      <c r="S78" s="37"/>
      <c r="T78" s="37"/>
      <c r="U78" s="37"/>
      <c r="V78" s="34" t="s">
        <v>149</v>
      </c>
      <c r="W78" s="34" t="s">
        <v>1350</v>
      </c>
      <c r="X78" s="34" t="s">
        <v>136</v>
      </c>
      <c r="Y78" s="34" t="s">
        <v>1304</v>
      </c>
      <c r="Z78" s="59"/>
    </row>
    <row r="79" s="9" customFormat="1" ht="183" customHeight="1" spans="1:26">
      <c r="A79" s="34">
        <v>72</v>
      </c>
      <c r="B79" s="34" t="s">
        <v>1356</v>
      </c>
      <c r="C79" s="34" t="s">
        <v>123</v>
      </c>
      <c r="D79" s="34" t="s">
        <v>27</v>
      </c>
      <c r="E79" s="34" t="s">
        <v>32</v>
      </c>
      <c r="F79" s="34" t="s">
        <v>327</v>
      </c>
      <c r="G79" s="34" t="s">
        <v>1357</v>
      </c>
      <c r="H79" s="40" t="s">
        <v>1358</v>
      </c>
      <c r="I79" s="49">
        <v>1325</v>
      </c>
      <c r="J79" s="49">
        <f t="shared" si="4"/>
        <v>1325</v>
      </c>
      <c r="K79" s="49">
        <f t="shared" si="5"/>
        <v>1325</v>
      </c>
      <c r="L79" s="49">
        <v>1325</v>
      </c>
      <c r="M79" s="50"/>
      <c r="N79" s="50"/>
      <c r="O79" s="50"/>
      <c r="P79" s="34"/>
      <c r="Q79" s="34"/>
      <c r="R79" s="34"/>
      <c r="S79" s="34"/>
      <c r="T79" s="34"/>
      <c r="U79" s="34"/>
      <c r="V79" s="34" t="s">
        <v>124</v>
      </c>
      <c r="W79" s="34" t="s">
        <v>1359</v>
      </c>
      <c r="X79" s="34" t="s">
        <v>1209</v>
      </c>
      <c r="Y79" s="34" t="s">
        <v>1210</v>
      </c>
      <c r="Z79" s="37"/>
    </row>
    <row r="80" s="9" customFormat="1" ht="132" customHeight="1" spans="1:26">
      <c r="A80" s="34">
        <v>73</v>
      </c>
      <c r="B80" s="34" t="s">
        <v>533</v>
      </c>
      <c r="C80" s="34" t="s">
        <v>534</v>
      </c>
      <c r="D80" s="34" t="s">
        <v>27</v>
      </c>
      <c r="E80" s="34" t="s">
        <v>32</v>
      </c>
      <c r="F80" s="34" t="s">
        <v>327</v>
      </c>
      <c r="G80" s="34" t="s">
        <v>535</v>
      </c>
      <c r="H80" s="35" t="s">
        <v>536</v>
      </c>
      <c r="I80" s="49">
        <v>210</v>
      </c>
      <c r="J80" s="49">
        <f t="shared" si="4"/>
        <v>210</v>
      </c>
      <c r="K80" s="49">
        <f t="shared" si="5"/>
        <v>210</v>
      </c>
      <c r="L80" s="49">
        <v>210</v>
      </c>
      <c r="M80" s="37"/>
      <c r="N80" s="50"/>
      <c r="O80" s="50"/>
      <c r="P80" s="34"/>
      <c r="Q80" s="34"/>
      <c r="R80" s="34"/>
      <c r="S80" s="34"/>
      <c r="T80" s="34"/>
      <c r="U80" s="34"/>
      <c r="V80" s="34" t="s">
        <v>124</v>
      </c>
      <c r="W80" s="34" t="s">
        <v>1359</v>
      </c>
      <c r="X80" s="34" t="s">
        <v>1229</v>
      </c>
      <c r="Y80" s="34" t="s">
        <v>1230</v>
      </c>
      <c r="Z80" s="37"/>
    </row>
    <row r="81" s="9" customFormat="1" ht="132" customHeight="1" spans="1:26">
      <c r="A81" s="34">
        <v>74</v>
      </c>
      <c r="B81" s="34" t="s">
        <v>1360</v>
      </c>
      <c r="C81" s="34" t="s">
        <v>782</v>
      </c>
      <c r="D81" s="34" t="s">
        <v>642</v>
      </c>
      <c r="E81" s="34" t="s">
        <v>652</v>
      </c>
      <c r="F81" s="34" t="s">
        <v>327</v>
      </c>
      <c r="G81" s="34" t="s">
        <v>1361</v>
      </c>
      <c r="H81" s="35" t="s">
        <v>784</v>
      </c>
      <c r="I81" s="49">
        <v>100</v>
      </c>
      <c r="J81" s="49">
        <f t="shared" si="4"/>
        <v>100</v>
      </c>
      <c r="K81" s="49">
        <f t="shared" si="5"/>
        <v>100</v>
      </c>
      <c r="L81" s="49">
        <v>100</v>
      </c>
      <c r="M81" s="50"/>
      <c r="N81" s="50"/>
      <c r="O81" s="50"/>
      <c r="P81" s="34"/>
      <c r="Q81" s="34"/>
      <c r="R81" s="34"/>
      <c r="S81" s="34"/>
      <c r="T81" s="34"/>
      <c r="U81" s="34"/>
      <c r="V81" s="34" t="s">
        <v>124</v>
      </c>
      <c r="W81" s="34" t="s">
        <v>1359</v>
      </c>
      <c r="X81" s="34" t="s">
        <v>1267</v>
      </c>
      <c r="Y81" s="34" t="s">
        <v>1242</v>
      </c>
      <c r="Z81" s="37"/>
    </row>
    <row r="82" s="10" customFormat="1" ht="192" customHeight="1" spans="1:26">
      <c r="A82" s="34">
        <v>75</v>
      </c>
      <c r="B82" s="34" t="s">
        <v>1362</v>
      </c>
      <c r="C82" s="34" t="s">
        <v>1363</v>
      </c>
      <c r="D82" s="34" t="s">
        <v>27</v>
      </c>
      <c r="E82" s="34" t="s">
        <v>32</v>
      </c>
      <c r="F82" s="34" t="s">
        <v>327</v>
      </c>
      <c r="G82" s="34" t="s">
        <v>1364</v>
      </c>
      <c r="H82" s="41" t="s">
        <v>1365</v>
      </c>
      <c r="I82" s="37">
        <v>252</v>
      </c>
      <c r="J82" s="49">
        <f t="shared" si="4"/>
        <v>190.833713</v>
      </c>
      <c r="K82" s="49">
        <f t="shared" si="5"/>
        <v>190.833713</v>
      </c>
      <c r="L82" s="51"/>
      <c r="M82" s="52"/>
      <c r="N82" s="52"/>
      <c r="O82" s="37">
        <f>230.833713-40</f>
        <v>190.833713</v>
      </c>
      <c r="P82" s="37"/>
      <c r="Q82" s="37"/>
      <c r="R82" s="37"/>
      <c r="S82" s="37"/>
      <c r="T82" s="37"/>
      <c r="U82" s="37"/>
      <c r="V82" s="34" t="s">
        <v>124</v>
      </c>
      <c r="W82" s="34" t="s">
        <v>1359</v>
      </c>
      <c r="X82" s="34" t="s">
        <v>136</v>
      </c>
      <c r="Y82" s="34" t="s">
        <v>1304</v>
      </c>
      <c r="Z82" s="37"/>
    </row>
    <row r="83" s="9" customFormat="1" ht="132" customHeight="1" spans="1:26">
      <c r="A83" s="34">
        <v>76</v>
      </c>
      <c r="B83" s="34" t="s">
        <v>1366</v>
      </c>
      <c r="C83" s="34" t="s">
        <v>173</v>
      </c>
      <c r="D83" s="34" t="s">
        <v>27</v>
      </c>
      <c r="E83" s="34" t="s">
        <v>32</v>
      </c>
      <c r="F83" s="34" t="s">
        <v>327</v>
      </c>
      <c r="G83" s="34" t="s">
        <v>174</v>
      </c>
      <c r="H83" s="35" t="s">
        <v>1367</v>
      </c>
      <c r="I83" s="49">
        <v>400</v>
      </c>
      <c r="J83" s="49">
        <f t="shared" si="4"/>
        <v>400</v>
      </c>
      <c r="K83" s="49">
        <f t="shared" si="5"/>
        <v>400</v>
      </c>
      <c r="L83" s="49">
        <v>400</v>
      </c>
      <c r="M83" s="50"/>
      <c r="N83" s="50"/>
      <c r="O83" s="50"/>
      <c r="P83" s="34"/>
      <c r="Q83" s="34"/>
      <c r="R83" s="34"/>
      <c r="S83" s="34"/>
      <c r="T83" s="34"/>
      <c r="U83" s="34"/>
      <c r="V83" s="34" t="s">
        <v>174</v>
      </c>
      <c r="W83" s="34" t="s">
        <v>1368</v>
      </c>
      <c r="X83" s="34" t="s">
        <v>1209</v>
      </c>
      <c r="Y83" s="34" t="s">
        <v>1210</v>
      </c>
      <c r="Z83" s="37"/>
    </row>
    <row r="84" s="10" customFormat="1" ht="132" customHeight="1" spans="1:26">
      <c r="A84" s="34">
        <v>77</v>
      </c>
      <c r="B84" s="37"/>
      <c r="C84" s="38" t="s">
        <v>818</v>
      </c>
      <c r="D84" s="37" t="s">
        <v>642</v>
      </c>
      <c r="E84" s="37" t="s">
        <v>652</v>
      </c>
      <c r="F84" s="37" t="s">
        <v>327</v>
      </c>
      <c r="G84" s="37" t="s">
        <v>174</v>
      </c>
      <c r="H84" s="39" t="s">
        <v>819</v>
      </c>
      <c r="I84" s="51">
        <v>336</v>
      </c>
      <c r="J84" s="49">
        <f t="shared" si="4"/>
        <v>336</v>
      </c>
      <c r="K84" s="49">
        <f t="shared" si="5"/>
        <v>336</v>
      </c>
      <c r="L84" s="51"/>
      <c r="M84" s="52"/>
      <c r="N84" s="51">
        <v>336</v>
      </c>
      <c r="O84" s="52"/>
      <c r="P84" s="37"/>
      <c r="Q84" s="37"/>
      <c r="R84" s="37"/>
      <c r="S84" s="37"/>
      <c r="T84" s="37"/>
      <c r="U84" s="37"/>
      <c r="V84" s="37" t="s">
        <v>174</v>
      </c>
      <c r="W84" s="34" t="s">
        <v>1368</v>
      </c>
      <c r="X84" s="37" t="s">
        <v>804</v>
      </c>
      <c r="Y84" s="37" t="s">
        <v>1232</v>
      </c>
      <c r="Z84" s="58"/>
    </row>
    <row r="85" s="9" customFormat="1" ht="178" customHeight="1" spans="1:26">
      <c r="A85" s="34">
        <v>78</v>
      </c>
      <c r="B85" s="34" t="s">
        <v>500</v>
      </c>
      <c r="C85" s="34" t="s">
        <v>501</v>
      </c>
      <c r="D85" s="34" t="s">
        <v>27</v>
      </c>
      <c r="E85" s="34" t="s">
        <v>32</v>
      </c>
      <c r="F85" s="34" t="s">
        <v>327</v>
      </c>
      <c r="G85" s="34" t="s">
        <v>1369</v>
      </c>
      <c r="H85" s="35" t="s">
        <v>503</v>
      </c>
      <c r="I85" s="49">
        <v>100</v>
      </c>
      <c r="J85" s="49">
        <f t="shared" si="4"/>
        <v>100</v>
      </c>
      <c r="K85" s="49">
        <f t="shared" si="5"/>
        <v>100</v>
      </c>
      <c r="L85" s="49">
        <v>100</v>
      </c>
      <c r="M85" s="37"/>
      <c r="N85" s="50"/>
      <c r="O85" s="50"/>
      <c r="P85" s="34"/>
      <c r="Q85" s="34"/>
      <c r="R85" s="34"/>
      <c r="S85" s="34"/>
      <c r="T85" s="34"/>
      <c r="U85" s="34"/>
      <c r="V85" s="34" t="s">
        <v>309</v>
      </c>
      <c r="W85" s="34" t="s">
        <v>1370</v>
      </c>
      <c r="X85" s="34" t="s">
        <v>1229</v>
      </c>
      <c r="Y85" s="34" t="s">
        <v>1230</v>
      </c>
      <c r="Z85" s="37"/>
    </row>
    <row r="86" s="9" customFormat="1" ht="132" customHeight="1" spans="1:26">
      <c r="A86" s="34">
        <v>79</v>
      </c>
      <c r="B86" s="34" t="s">
        <v>1371</v>
      </c>
      <c r="C86" s="34" t="s">
        <v>1031</v>
      </c>
      <c r="D86" s="34" t="s">
        <v>27</v>
      </c>
      <c r="E86" s="34" t="s">
        <v>46</v>
      </c>
      <c r="F86" s="34" t="s">
        <v>327</v>
      </c>
      <c r="G86" s="34" t="s">
        <v>310</v>
      </c>
      <c r="H86" s="35" t="s">
        <v>311</v>
      </c>
      <c r="I86" s="49">
        <v>60</v>
      </c>
      <c r="J86" s="49">
        <f t="shared" si="4"/>
        <v>60</v>
      </c>
      <c r="K86" s="49">
        <f t="shared" si="5"/>
        <v>60</v>
      </c>
      <c r="L86" s="49">
        <v>60</v>
      </c>
      <c r="M86" s="50"/>
      <c r="N86" s="50"/>
      <c r="O86" s="50"/>
      <c r="P86" s="34"/>
      <c r="Q86" s="34"/>
      <c r="R86" s="34"/>
      <c r="S86" s="34"/>
      <c r="T86" s="34"/>
      <c r="U86" s="34"/>
      <c r="V86" s="34" t="s">
        <v>309</v>
      </c>
      <c r="W86" s="34" t="s">
        <v>1370</v>
      </c>
      <c r="X86" s="34" t="s">
        <v>1212</v>
      </c>
      <c r="Y86" s="34" t="s">
        <v>1213</v>
      </c>
      <c r="Z86" s="37"/>
    </row>
    <row r="87" s="9" customFormat="1" ht="132" customHeight="1" spans="1:26">
      <c r="A87" s="34">
        <v>80</v>
      </c>
      <c r="B87" s="61" t="s">
        <v>1111</v>
      </c>
      <c r="C87" s="34" t="s">
        <v>614</v>
      </c>
      <c r="D87" s="34" t="s">
        <v>27</v>
      </c>
      <c r="E87" s="34" t="s">
        <v>46</v>
      </c>
      <c r="F87" s="34" t="s">
        <v>327</v>
      </c>
      <c r="G87" s="34" t="s">
        <v>615</v>
      </c>
      <c r="H87" s="35" t="s">
        <v>616</v>
      </c>
      <c r="I87" s="49">
        <v>100</v>
      </c>
      <c r="J87" s="49">
        <f t="shared" si="4"/>
        <v>100</v>
      </c>
      <c r="K87" s="49">
        <v>100</v>
      </c>
      <c r="L87" s="49">
        <v>100</v>
      </c>
      <c r="M87" s="50"/>
      <c r="N87" s="50"/>
      <c r="O87" s="50"/>
      <c r="P87" s="34"/>
      <c r="Q87" s="34"/>
      <c r="R87" s="34"/>
      <c r="S87" s="34"/>
      <c r="T87" s="34"/>
      <c r="U87" s="34"/>
      <c r="V87" s="34" t="s">
        <v>309</v>
      </c>
      <c r="W87" s="34" t="s">
        <v>1370</v>
      </c>
      <c r="X87" s="34" t="s">
        <v>48</v>
      </c>
      <c r="Y87" s="34" t="s">
        <v>1284</v>
      </c>
      <c r="Z87" s="37"/>
    </row>
    <row r="88" s="9" customFormat="1" ht="132" customHeight="1" spans="1:26">
      <c r="A88" s="34">
        <v>81</v>
      </c>
      <c r="B88" s="34" t="s">
        <v>1372</v>
      </c>
      <c r="C88" s="34" t="s">
        <v>871</v>
      </c>
      <c r="D88" s="34" t="s">
        <v>81</v>
      </c>
      <c r="E88" s="34" t="s">
        <v>81</v>
      </c>
      <c r="F88" s="34" t="s">
        <v>327</v>
      </c>
      <c r="G88" s="34" t="s">
        <v>33</v>
      </c>
      <c r="H88" s="35" t="s">
        <v>1373</v>
      </c>
      <c r="I88" s="49">
        <v>700</v>
      </c>
      <c r="J88" s="49">
        <f t="shared" si="4"/>
        <v>700</v>
      </c>
      <c r="K88" s="49">
        <f t="shared" ref="K88:K92" si="6">SUM(L88:R88)</f>
        <v>700</v>
      </c>
      <c r="L88" s="49">
        <v>700</v>
      </c>
      <c r="M88" s="50"/>
      <c r="N88" s="50"/>
      <c r="O88" s="50"/>
      <c r="P88" s="34"/>
      <c r="Q88" s="34"/>
      <c r="R88" s="34"/>
      <c r="S88" s="34"/>
      <c r="T88" s="34"/>
      <c r="U88" s="34"/>
      <c r="V88" s="34" t="s">
        <v>872</v>
      </c>
      <c r="W88" s="34" t="s">
        <v>1374</v>
      </c>
      <c r="X88" s="34" t="s">
        <v>872</v>
      </c>
      <c r="Y88" s="34" t="s">
        <v>1374</v>
      </c>
      <c r="Z88" s="37"/>
    </row>
    <row r="89" s="9" customFormat="1" ht="132" customHeight="1" spans="1:26">
      <c r="A89" s="34">
        <v>82</v>
      </c>
      <c r="B89" s="34" t="s">
        <v>525</v>
      </c>
      <c r="C89" s="34" t="s">
        <v>526</v>
      </c>
      <c r="D89" s="34" t="s">
        <v>27</v>
      </c>
      <c r="E89" s="34" t="s">
        <v>32</v>
      </c>
      <c r="F89" s="34" t="s">
        <v>327</v>
      </c>
      <c r="G89" s="34" t="s">
        <v>527</v>
      </c>
      <c r="H89" s="35" t="s">
        <v>528</v>
      </c>
      <c r="I89" s="49">
        <v>490</v>
      </c>
      <c r="J89" s="49">
        <f t="shared" si="4"/>
        <v>490</v>
      </c>
      <c r="K89" s="49">
        <f t="shared" si="6"/>
        <v>490</v>
      </c>
      <c r="L89" s="49">
        <v>490</v>
      </c>
      <c r="M89" s="37"/>
      <c r="N89" s="50"/>
      <c r="O89" s="50"/>
      <c r="P89" s="34"/>
      <c r="Q89" s="34"/>
      <c r="R89" s="34"/>
      <c r="S89" s="34"/>
      <c r="T89" s="34"/>
      <c r="U89" s="34"/>
      <c r="V89" s="34" t="s">
        <v>129</v>
      </c>
      <c r="W89" s="34" t="s">
        <v>1375</v>
      </c>
      <c r="X89" s="34" t="s">
        <v>1229</v>
      </c>
      <c r="Y89" s="34" t="s">
        <v>1230</v>
      </c>
      <c r="Z89" s="37"/>
    </row>
    <row r="90" s="9" customFormat="1" ht="199" customHeight="1" spans="1:26">
      <c r="A90" s="34">
        <v>83</v>
      </c>
      <c r="B90" s="34" t="s">
        <v>1376</v>
      </c>
      <c r="C90" s="34" t="s">
        <v>435</v>
      </c>
      <c r="D90" s="34" t="s">
        <v>27</v>
      </c>
      <c r="E90" s="34" t="s">
        <v>337</v>
      </c>
      <c r="F90" s="34" t="s">
        <v>327</v>
      </c>
      <c r="G90" s="34" t="s">
        <v>436</v>
      </c>
      <c r="H90" s="35" t="s">
        <v>437</v>
      </c>
      <c r="I90" s="49">
        <v>280</v>
      </c>
      <c r="J90" s="49">
        <f t="shared" si="4"/>
        <v>280</v>
      </c>
      <c r="K90" s="49">
        <f t="shared" si="6"/>
        <v>280</v>
      </c>
      <c r="L90" s="49">
        <v>280</v>
      </c>
      <c r="M90" s="50"/>
      <c r="N90" s="50"/>
      <c r="O90" s="50"/>
      <c r="P90" s="34"/>
      <c r="Q90" s="34"/>
      <c r="R90" s="34"/>
      <c r="S90" s="34"/>
      <c r="T90" s="34"/>
      <c r="U90" s="34"/>
      <c r="V90" s="34" t="s">
        <v>129</v>
      </c>
      <c r="W90" s="34" t="s">
        <v>1375</v>
      </c>
      <c r="X90" s="34" t="s">
        <v>1215</v>
      </c>
      <c r="Y90" s="34" t="s">
        <v>1216</v>
      </c>
      <c r="Z90" s="37"/>
    </row>
    <row r="91" s="9" customFormat="1" ht="199" customHeight="1" spans="1:26">
      <c r="A91" s="34">
        <v>84</v>
      </c>
      <c r="B91" s="34" t="s">
        <v>1377</v>
      </c>
      <c r="C91" s="34" t="s">
        <v>554</v>
      </c>
      <c r="D91" s="34" t="s">
        <v>27</v>
      </c>
      <c r="E91" s="34" t="s">
        <v>252</v>
      </c>
      <c r="F91" s="34" t="s">
        <v>327</v>
      </c>
      <c r="G91" s="34" t="s">
        <v>436</v>
      </c>
      <c r="H91" s="35" t="s">
        <v>1378</v>
      </c>
      <c r="I91" s="49">
        <v>380</v>
      </c>
      <c r="J91" s="49">
        <f t="shared" si="4"/>
        <v>380</v>
      </c>
      <c r="K91" s="49">
        <f t="shared" si="6"/>
        <v>380</v>
      </c>
      <c r="L91" s="49">
        <v>380</v>
      </c>
      <c r="M91" s="50"/>
      <c r="N91" s="50">
        <v>0</v>
      </c>
      <c r="O91" s="50">
        <v>0</v>
      </c>
      <c r="P91" s="34">
        <v>0</v>
      </c>
      <c r="Q91" s="34">
        <v>0</v>
      </c>
      <c r="R91" s="34">
        <v>0</v>
      </c>
      <c r="S91" s="34">
        <v>0</v>
      </c>
      <c r="T91" s="34">
        <v>0</v>
      </c>
      <c r="U91" s="34">
        <v>0</v>
      </c>
      <c r="V91" s="34" t="s">
        <v>129</v>
      </c>
      <c r="W91" s="34" t="s">
        <v>1375</v>
      </c>
      <c r="X91" s="34" t="s">
        <v>48</v>
      </c>
      <c r="Y91" s="34" t="s">
        <v>1284</v>
      </c>
      <c r="Z91" s="37"/>
    </row>
    <row r="92" s="10" customFormat="1" ht="199" customHeight="1" spans="1:26">
      <c r="A92" s="34">
        <v>85</v>
      </c>
      <c r="B92" s="34" t="s">
        <v>1379</v>
      </c>
      <c r="C92" s="34" t="s">
        <v>1380</v>
      </c>
      <c r="D92" s="34" t="s">
        <v>27</v>
      </c>
      <c r="E92" s="34" t="s">
        <v>32</v>
      </c>
      <c r="F92" s="34" t="s">
        <v>327</v>
      </c>
      <c r="G92" s="34" t="s">
        <v>130</v>
      </c>
      <c r="H92" s="41" t="s">
        <v>1381</v>
      </c>
      <c r="I92" s="50">
        <v>360</v>
      </c>
      <c r="J92" s="49">
        <f t="shared" si="4"/>
        <v>345</v>
      </c>
      <c r="K92" s="49">
        <f t="shared" si="6"/>
        <v>345</v>
      </c>
      <c r="L92" s="51"/>
      <c r="M92" s="52"/>
      <c r="N92" s="52"/>
      <c r="O92" s="50">
        <v>345</v>
      </c>
      <c r="P92" s="37"/>
      <c r="Q92" s="37"/>
      <c r="R92" s="37"/>
      <c r="S92" s="37"/>
      <c r="T92" s="37"/>
      <c r="U92" s="37"/>
      <c r="V92" s="34" t="s">
        <v>129</v>
      </c>
      <c r="W92" s="34" t="s">
        <v>1375</v>
      </c>
      <c r="X92" s="34" t="s">
        <v>136</v>
      </c>
      <c r="Y92" s="34" t="s">
        <v>1304</v>
      </c>
      <c r="Z92" s="59"/>
    </row>
  </sheetData>
  <autoFilter ref="A6:XEC92">
    <extLst/>
  </autoFilter>
  <mergeCells count="30">
    <mergeCell ref="A1:Y1"/>
    <mergeCell ref="A2:D2"/>
    <mergeCell ref="K3:U3"/>
    <mergeCell ref="K4:R4"/>
    <mergeCell ref="L5:M5"/>
    <mergeCell ref="A7:C7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5:K6"/>
    <mergeCell ref="N5:N6"/>
    <mergeCell ref="O5:O6"/>
    <mergeCell ref="P5:P6"/>
    <mergeCell ref="Q5:Q6"/>
    <mergeCell ref="R5:R6"/>
    <mergeCell ref="S4:S6"/>
    <mergeCell ref="T4:T6"/>
    <mergeCell ref="U4:U6"/>
    <mergeCell ref="V3:V6"/>
    <mergeCell ref="W3:W6"/>
    <mergeCell ref="X3:X6"/>
    <mergeCell ref="Y3:Y6"/>
    <mergeCell ref="Z3:Z6"/>
  </mergeCells>
  <dataValidations count="6">
    <dataValidation type="list" allowBlank="1" showInputMessage="1" showErrorMessage="1" sqref="D8 D34:D38 D40:D46 D48:D56 D58:D61 D75:D76">
      <formula1>#REF!</formula1>
    </dataValidation>
    <dataValidation type="list" allowBlank="1" showInputMessage="1" showErrorMessage="1" sqref="F9 F25:F32 F34:F46 F48:F51 F53:F63 F72:F78 F81:F84">
      <formula1>"新建,改建,扩建"</formula1>
    </dataValidation>
    <dataValidation type="list" allowBlank="1" showErrorMessage="1" sqref="E10 E47 E57 D62:E62 E70 E4:E7 E12:E33 E63:E67 E77:E83 E85:E1048576" errorStyle="information">
      <formula1>"种植业基地,小型农田水利设施建设,农产品仓储保险冷链基础设施建设,养殖业基地,农业社会化服务,产业科技服务,休闲农业与乡村旅游,产业园（区）,市场建设和农村物流,小额贷款贴息,享受“雨露计划+”职业教育补助,帮扶车间（特色手工基地）建设,公益性岗位,技能培训,农村污水治理,农村供水保障设施建设,农村道路建设（通村路、通户路、小型桥梁等）,其他,基础设施配套,垃圾处理,项目管理费,项目子类型"</formula1>
    </dataValidation>
    <dataValidation type="list" allowBlank="1" showInputMessage="1" showErrorMessage="1" sqref="E11 E8:E9 E34:E46 E48:E56 E58:E61 E72:E76">
      <formula1>INDIRECT(D8)</formula1>
    </dataValidation>
    <dataValidation type="list" allowBlank="1" showErrorMessage="1" sqref="E84" errorStyle="information">
      <formula1>"种植业基地,小型农田水利设施建设,农产品仓储保险冷链基础设施建设,养殖业基地,农业社会化服务,产业科技服务,休闲农业与乡村旅游,产业园（区）,市场建设和农村物流,小额贷款贴息,享受“雨露计划+”职业教育补助,帮扶车间（特色手工基地）建设,公益性岗位,技能培训,农村污水治理,农村供水保障设施建设,农村道路建设（通村路、通户路、小型桥梁等）,其他,基础设施配套,垃圾处理,项目管理费,项目子类型,困难群众饮用低氟茶"</formula1>
    </dataValidation>
    <dataValidation type="list" allowBlank="1" showInputMessage="1" showErrorMessage="1" sqref="E71 E68:E69">
      <formula1>INDIRECT(#REF!)</formula1>
    </dataValidation>
  </dataValidations>
  <pageMargins left="0.75" right="0.75" top="1" bottom="1" header="0.5" footer="0.5"/>
  <pageSetup paperSize="9" scale="16" fitToHeight="0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selection activeCell="H9" sqref="H9"/>
    </sheetView>
  </sheetViews>
  <sheetFormatPr defaultColWidth="9" defaultRowHeight="14.25" outlineLevelCol="6"/>
  <cols>
    <col min="1" max="7" width="31.5" style="2" customWidth="1"/>
    <col min="8" max="16384" width="9" style="2"/>
  </cols>
  <sheetData>
    <row r="1" s="1" customFormat="1" spans="1:7">
      <c r="A1" s="3" t="s">
        <v>27</v>
      </c>
      <c r="B1" s="3" t="s">
        <v>624</v>
      </c>
      <c r="C1" s="3" t="s">
        <v>642</v>
      </c>
      <c r="D1" s="3" t="s">
        <v>837</v>
      </c>
      <c r="E1" s="3" t="s">
        <v>845</v>
      </c>
      <c r="F1" s="3" t="s">
        <v>861</v>
      </c>
      <c r="G1" s="3" t="s">
        <v>81</v>
      </c>
    </row>
    <row r="2" spans="1:7">
      <c r="A2" s="4" t="s">
        <v>32</v>
      </c>
      <c r="B2" s="4" t="s">
        <v>633</v>
      </c>
      <c r="C2" s="4" t="s">
        <v>1382</v>
      </c>
      <c r="D2" s="4" t="s">
        <v>1383</v>
      </c>
      <c r="E2" s="4" t="s">
        <v>1384</v>
      </c>
      <c r="F2" s="4" t="s">
        <v>861</v>
      </c>
      <c r="G2" s="4" t="s">
        <v>1385</v>
      </c>
    </row>
    <row r="3" spans="1:7">
      <c r="A3" s="4" t="s">
        <v>46</v>
      </c>
      <c r="B3" s="4" t="s">
        <v>1386</v>
      </c>
      <c r="C3" s="4" t="s">
        <v>652</v>
      </c>
      <c r="D3" s="4" t="s">
        <v>1387</v>
      </c>
      <c r="E3" s="4" t="s">
        <v>856</v>
      </c>
      <c r="F3" s="4"/>
      <c r="G3" s="4" t="s">
        <v>868</v>
      </c>
    </row>
    <row r="4" spans="1:7">
      <c r="A4" s="4" t="s">
        <v>308</v>
      </c>
      <c r="B4" s="4" t="s">
        <v>1388</v>
      </c>
      <c r="C4" s="4" t="s">
        <v>1389</v>
      </c>
      <c r="D4" s="4" t="s">
        <v>840</v>
      </c>
      <c r="E4" s="4"/>
      <c r="F4" s="4"/>
      <c r="G4" s="4" t="s">
        <v>81</v>
      </c>
    </row>
    <row r="5" spans="1:7">
      <c r="A5" s="4" t="s">
        <v>1390</v>
      </c>
      <c r="B5" s="4" t="s">
        <v>1391</v>
      </c>
      <c r="C5" s="4" t="s">
        <v>834</v>
      </c>
      <c r="D5" s="4"/>
      <c r="E5" s="4"/>
      <c r="F5" s="4"/>
      <c r="G5" s="4"/>
    </row>
    <row r="6" spans="1:7">
      <c r="A6" s="4" t="s">
        <v>569</v>
      </c>
      <c r="B6" s="4" t="s">
        <v>1392</v>
      </c>
      <c r="C6" s="4" t="s">
        <v>1393</v>
      </c>
      <c r="D6" s="4"/>
      <c r="E6" s="4"/>
      <c r="F6" s="4"/>
      <c r="G6" s="4"/>
    </row>
    <row r="7" spans="1:7">
      <c r="A7" s="4" t="s">
        <v>1394</v>
      </c>
      <c r="B7" s="4" t="s">
        <v>1395</v>
      </c>
      <c r="C7" s="4" t="s">
        <v>1396</v>
      </c>
      <c r="D7" s="4"/>
      <c r="E7" s="4"/>
      <c r="F7" s="4"/>
      <c r="G7" s="4"/>
    </row>
    <row r="8" spans="1:7">
      <c r="A8" s="4" t="s">
        <v>352</v>
      </c>
      <c r="B8" s="4" t="s">
        <v>1129</v>
      </c>
      <c r="C8" s="4" t="s">
        <v>1397</v>
      </c>
      <c r="D8" s="4"/>
      <c r="E8" s="4"/>
      <c r="F8" s="4"/>
      <c r="G8" s="4"/>
    </row>
    <row r="9" spans="1:7">
      <c r="A9" s="4" t="s">
        <v>337</v>
      </c>
      <c r="B9" s="4" t="s">
        <v>1398</v>
      </c>
      <c r="C9" s="4" t="s">
        <v>1399</v>
      </c>
      <c r="D9" s="4"/>
      <c r="E9" s="4"/>
      <c r="F9" s="4"/>
      <c r="G9" s="4"/>
    </row>
    <row r="10" spans="1:7">
      <c r="A10" s="4" t="s">
        <v>367</v>
      </c>
      <c r="B10" s="4" t="s">
        <v>1400</v>
      </c>
      <c r="C10" s="4" t="s">
        <v>1401</v>
      </c>
      <c r="D10" s="4"/>
      <c r="E10" s="4"/>
      <c r="F10" s="4"/>
      <c r="G10" s="4"/>
    </row>
    <row r="11" spans="1:7">
      <c r="A11" s="4" t="s">
        <v>1402</v>
      </c>
      <c r="B11" s="4" t="s">
        <v>1403</v>
      </c>
      <c r="C11" s="4" t="s">
        <v>668</v>
      </c>
      <c r="D11" s="4"/>
      <c r="E11" s="4"/>
      <c r="F11" s="4"/>
      <c r="G11" s="4"/>
    </row>
    <row r="12" spans="1:7">
      <c r="A12" s="4" t="s">
        <v>1404</v>
      </c>
      <c r="B12" s="4" t="s">
        <v>625</v>
      </c>
      <c r="C12" s="4" t="s">
        <v>647</v>
      </c>
      <c r="D12" s="4"/>
      <c r="E12" s="4"/>
      <c r="F12" s="4"/>
      <c r="G12" s="4"/>
    </row>
    <row r="13" spans="1:7">
      <c r="A13" s="4" t="s">
        <v>397</v>
      </c>
      <c r="B13" s="4"/>
      <c r="C13" s="4" t="s">
        <v>1405</v>
      </c>
      <c r="D13" s="4"/>
      <c r="E13" s="4"/>
      <c r="F13" s="4"/>
      <c r="G13" s="4"/>
    </row>
    <row r="14" spans="1:7">
      <c r="A14" s="4" t="s">
        <v>1406</v>
      </c>
      <c r="B14" s="4"/>
      <c r="C14" s="4" t="s">
        <v>1407</v>
      </c>
      <c r="D14" s="4"/>
      <c r="E14" s="4"/>
      <c r="F14" s="4"/>
      <c r="G14" s="4"/>
    </row>
    <row r="15" spans="1:7">
      <c r="A15" s="4" t="s">
        <v>252</v>
      </c>
      <c r="B15" s="4"/>
      <c r="C15" s="4" t="s">
        <v>1408</v>
      </c>
      <c r="D15" s="4"/>
      <c r="E15" s="4"/>
      <c r="F15" s="4"/>
      <c r="G15" s="4"/>
    </row>
    <row r="16" spans="1:7">
      <c r="A16" s="4" t="s">
        <v>1409</v>
      </c>
      <c r="B16" s="4"/>
      <c r="C16" s="4" t="s">
        <v>1410</v>
      </c>
      <c r="D16" s="4"/>
      <c r="E16" s="4"/>
      <c r="F16" s="4"/>
      <c r="G16" s="4"/>
    </row>
    <row r="17" spans="1:7">
      <c r="A17" s="4" t="s">
        <v>236</v>
      </c>
      <c r="B17" s="4"/>
      <c r="C17" s="4" t="s">
        <v>1411</v>
      </c>
      <c r="D17" s="4"/>
      <c r="E17" s="4"/>
      <c r="F17" s="4"/>
      <c r="G17" s="4"/>
    </row>
    <row r="18" spans="1:7">
      <c r="A18" s="4" t="s">
        <v>96</v>
      </c>
      <c r="B18" s="4"/>
      <c r="C18" s="4" t="s">
        <v>1412</v>
      </c>
      <c r="D18" s="4"/>
      <c r="E18" s="4"/>
      <c r="F18" s="4"/>
      <c r="G18" s="4"/>
    </row>
    <row r="19" spans="1:7">
      <c r="A19" s="4" t="s">
        <v>1413</v>
      </c>
      <c r="B19" s="4"/>
      <c r="C19" s="4" t="s">
        <v>1414</v>
      </c>
      <c r="D19" s="4"/>
      <c r="E19" s="4"/>
      <c r="F19" s="4"/>
      <c r="G19" s="4"/>
    </row>
    <row r="20" spans="1:7">
      <c r="A20" s="4" t="s">
        <v>1415</v>
      </c>
      <c r="B20" s="4"/>
      <c r="C20" s="4"/>
      <c r="D20" s="4"/>
      <c r="E20" s="4"/>
      <c r="F20" s="4"/>
      <c r="G20" s="4"/>
    </row>
    <row r="21" spans="1:7">
      <c r="A21" s="4" t="s">
        <v>1416</v>
      </c>
      <c r="B21" s="4"/>
      <c r="C21" s="4"/>
      <c r="D21" s="4"/>
      <c r="E21" s="4"/>
      <c r="F21" s="4"/>
      <c r="G21" s="4"/>
    </row>
    <row r="22" spans="1:7">
      <c r="A22" s="4" t="s">
        <v>1417</v>
      </c>
      <c r="B22" s="4"/>
      <c r="C22" s="4"/>
      <c r="D22" s="4"/>
      <c r="E22" s="4"/>
      <c r="F22" s="4"/>
      <c r="G22" s="4"/>
    </row>
    <row r="23" spans="1:7">
      <c r="A23" s="4"/>
      <c r="B23" s="4"/>
      <c r="C23" s="4"/>
      <c r="D23" s="4"/>
      <c r="E23" s="4"/>
      <c r="F23" s="4"/>
      <c r="G23" s="4"/>
    </row>
    <row r="24" spans="1:7">
      <c r="A24" s="4"/>
      <c r="B24" s="4"/>
      <c r="C24" s="4"/>
      <c r="D24" s="4"/>
      <c r="E24" s="4"/>
      <c r="F24" s="4"/>
      <c r="G24" s="4"/>
    </row>
    <row r="25" spans="1:7">
      <c r="A25" s="4"/>
      <c r="B25" s="4"/>
      <c r="C25" s="4"/>
      <c r="D25" s="4"/>
      <c r="E25" s="4"/>
      <c r="F25" s="4"/>
      <c r="G25" s="4"/>
    </row>
    <row r="26" spans="1:7">
      <c r="A26" s="4"/>
      <c r="B26" s="4"/>
      <c r="C26" s="4"/>
      <c r="D26" s="4"/>
      <c r="E26" s="4"/>
      <c r="F26" s="4"/>
      <c r="G26" s="4"/>
    </row>
    <row r="27" spans="1:7">
      <c r="A27" s="4"/>
      <c r="B27" s="4"/>
      <c r="C27" s="4"/>
      <c r="D27" s="4"/>
      <c r="E27" s="4"/>
      <c r="F27" s="4"/>
      <c r="G27" s="4"/>
    </row>
    <row r="28" spans="1:7">
      <c r="A28" s="4"/>
      <c r="B28" s="4"/>
      <c r="C28" s="4"/>
      <c r="D28" s="4"/>
      <c r="E28" s="4"/>
      <c r="F28" s="4"/>
      <c r="G28" s="4"/>
    </row>
    <row r="29" spans="1:7">
      <c r="A29" s="4"/>
      <c r="B29" s="4"/>
      <c r="C29" s="4"/>
      <c r="D29" s="4"/>
      <c r="E29" s="4"/>
      <c r="F29" s="4"/>
      <c r="G29" s="4"/>
    </row>
    <row r="30" spans="1:7">
      <c r="A30" s="4"/>
      <c r="B30" s="4"/>
      <c r="C30" s="4"/>
      <c r="D30" s="4"/>
      <c r="E30" s="4"/>
      <c r="F30" s="4"/>
      <c r="G30" s="4"/>
    </row>
    <row r="31" spans="1:7">
      <c r="A31" s="4"/>
      <c r="B31" s="4"/>
      <c r="C31" s="4"/>
      <c r="D31" s="4"/>
      <c r="E31" s="4"/>
      <c r="F31" s="4"/>
      <c r="G31" s="4"/>
    </row>
    <row r="32" spans="1:7">
      <c r="A32" s="4"/>
      <c r="B32" s="4"/>
      <c r="C32" s="4"/>
      <c r="D32" s="4"/>
      <c r="E32" s="4"/>
      <c r="F32" s="4"/>
      <c r="G32" s="4"/>
    </row>
    <row r="33" spans="1:7">
      <c r="A33" s="4"/>
      <c r="B33" s="4"/>
      <c r="C33" s="4"/>
      <c r="D33" s="4"/>
      <c r="E33" s="4"/>
      <c r="F33" s="4"/>
      <c r="G33" s="4"/>
    </row>
    <row r="34" spans="1:7">
      <c r="A34" s="4"/>
      <c r="B34" s="4"/>
      <c r="C34" s="4"/>
      <c r="D34" s="4"/>
      <c r="E34" s="4"/>
      <c r="F34" s="4"/>
      <c r="G34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库</vt:lpstr>
      <vt:lpstr>计划库</vt:lpstr>
      <vt:lpstr>执行库</vt:lpstr>
      <vt:lpstr>下拉列表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2026-09-11T08:06:05Z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C23A35EAA8CF4BF5B178B1D200D2B372_13</vt:lpwstr>
  </property>
  <property fmtid="{D5CDD505-2E9C-101B-9397-08002B2CF9AE}" pid="3" name="KSOProductBuildVer">
    <vt:lpwstr>2052-11.8.2.9022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